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24226"/>
  <mc:AlternateContent xmlns:mc="http://schemas.openxmlformats.org/markup-compatibility/2006">
    <mc:Choice Requires="x15">
      <x15ac:absPath xmlns:x15ac="http://schemas.microsoft.com/office/spreadsheetml/2010/11/ac" url="https://cflagovlv.sharepoint.com/sites/PAN/Shared Documents/21-27/6.1.1.3 Publiskās uzņēmējdarbības infrastruktūras attīstība/2.kārta/1.Atlases sagatavošana/Nolikums/Skaņošanai_darba versija_10.11/"/>
    </mc:Choice>
  </mc:AlternateContent>
  <xr:revisionPtr revIDLastSave="25" documentId="8_{20A2973D-D04E-4AC9-A44F-3B79D7029150}" xr6:coauthVersionLast="47" xr6:coauthVersionMax="47" xr10:uidLastSave="{9B9B4CCA-1EE8-4C03-B499-118B5CC72BC9}"/>
  <bookViews>
    <workbookView xWindow="28680" yWindow="-120" windowWidth="29040" windowHeight="15720" xr2:uid="{00000000-000D-0000-FFFF-FFFF00000000}"/>
  </bookViews>
  <sheets>
    <sheet name="5.pielikums" sheetId="4" r:id="rId1"/>
    <sheet name="Dati" sheetId="5" r:id="rId2"/>
  </sheets>
  <externalReferences>
    <externalReference r:id="rId3"/>
  </externalReferences>
  <definedNames>
    <definedName name="likme">[1]HIDDEN!$G$2:$G$6</definedName>
    <definedName name="_xlnm.Print_Area" localSheetId="0">'5.pielikums'!$A$1:$AC$511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2" i="4" l="1"/>
  <c r="D11" i="4"/>
  <c r="J480" i="4"/>
  <c r="J356" i="4"/>
  <c r="J232" i="4"/>
  <c r="J108" i="4"/>
  <c r="J70" i="4"/>
  <c r="J72" i="4"/>
  <c r="J87" i="4"/>
  <c r="J93" i="4"/>
  <c r="J98" i="4"/>
  <c r="J101" i="4"/>
  <c r="J107" i="4"/>
  <c r="J112" i="4"/>
  <c r="J128" i="4"/>
  <c r="J194" i="4"/>
  <c r="J196" i="4"/>
  <c r="J211" i="4"/>
  <c r="J217" i="4"/>
  <c r="J222" i="4"/>
  <c r="J225" i="4"/>
  <c r="J231" i="4"/>
  <c r="J236" i="4"/>
  <c r="J252" i="4"/>
  <c r="J318" i="4"/>
  <c r="J320" i="4"/>
  <c r="J335" i="4"/>
  <c r="J341" i="4"/>
  <c r="J346" i="4"/>
  <c r="J349" i="4"/>
  <c r="J355" i="4"/>
  <c r="J360" i="4"/>
  <c r="J376" i="4"/>
  <c r="J442" i="4"/>
  <c r="J444" i="4"/>
  <c r="J459" i="4"/>
  <c r="J465" i="4"/>
  <c r="J470" i="4"/>
  <c r="J473" i="4"/>
  <c r="J479" i="4"/>
  <c r="J484" i="4"/>
  <c r="J253" i="4"/>
  <c r="J500" i="4"/>
  <c r="J501" i="4"/>
  <c r="J471" i="4"/>
  <c r="J460" i="4"/>
  <c r="J437" i="4"/>
  <c r="J422" i="4"/>
  <c r="J406" i="4"/>
  <c r="J384" i="4"/>
  <c r="J377" i="4"/>
  <c r="J347" i="4"/>
  <c r="J336" i="4"/>
  <c r="J313" i="4"/>
  <c r="J298" i="4"/>
  <c r="J282" i="4"/>
  <c r="J260" i="4"/>
  <c r="J223" i="4"/>
  <c r="J212" i="4"/>
  <c r="J189" i="4"/>
  <c r="J174" i="4"/>
  <c r="J158" i="4"/>
  <c r="J136" i="4"/>
  <c r="J129" i="4"/>
  <c r="J99" i="4"/>
  <c r="J88" i="4"/>
  <c r="J65" i="4"/>
  <c r="J50" i="4"/>
  <c r="J34" i="4"/>
  <c r="D322" i="4" l="1"/>
  <c r="D74" i="4"/>
  <c r="Y11" i="4" l="1"/>
  <c r="D503" i="4"/>
  <c r="D502" i="4" s="1"/>
  <c r="D501" i="4" s="1"/>
  <c r="O500" i="4"/>
  <c r="U500" i="4" s="1"/>
  <c r="N500" i="4"/>
  <c r="T500" i="4" s="1"/>
  <c r="M500" i="4"/>
  <c r="S500" i="4" s="1"/>
  <c r="L500" i="4"/>
  <c r="D498" i="4"/>
  <c r="D497" i="4" s="1"/>
  <c r="D495" i="4"/>
  <c r="D493" i="4"/>
  <c r="D490" i="4"/>
  <c r="D489" i="4" s="1"/>
  <c r="D486" i="4"/>
  <c r="O484" i="4"/>
  <c r="U484" i="4" s="1"/>
  <c r="N484" i="4"/>
  <c r="M484" i="4"/>
  <c r="S484" i="4" s="1"/>
  <c r="L484" i="4"/>
  <c r="D481" i="4"/>
  <c r="O479" i="4"/>
  <c r="U479" i="4" s="1"/>
  <c r="N479" i="4"/>
  <c r="T479" i="4" s="1"/>
  <c r="M479" i="4"/>
  <c r="S479" i="4" s="1"/>
  <c r="L479" i="4"/>
  <c r="D477" i="4"/>
  <c r="D475" i="4"/>
  <c r="O473" i="4"/>
  <c r="U473" i="4" s="1"/>
  <c r="N473" i="4"/>
  <c r="T473" i="4" s="1"/>
  <c r="M473" i="4"/>
  <c r="S473" i="4" s="1"/>
  <c r="L473" i="4"/>
  <c r="O470" i="4"/>
  <c r="U470" i="4" s="1"/>
  <c r="N470" i="4"/>
  <c r="T470" i="4" s="1"/>
  <c r="M470" i="4"/>
  <c r="S470" i="4" s="1"/>
  <c r="L470" i="4"/>
  <c r="D467" i="4"/>
  <c r="D464" i="4" s="1"/>
  <c r="O465" i="4"/>
  <c r="U465" i="4" s="1"/>
  <c r="N465" i="4"/>
  <c r="T465" i="4" s="1"/>
  <c r="M465" i="4"/>
  <c r="S465" i="4" s="1"/>
  <c r="L465" i="4"/>
  <c r="D462" i="4"/>
  <c r="D461" i="4" s="1"/>
  <c r="O459" i="4"/>
  <c r="U459" i="4" s="1"/>
  <c r="N459" i="4"/>
  <c r="T459" i="4" s="1"/>
  <c r="M459" i="4"/>
  <c r="S459" i="4" s="1"/>
  <c r="L459" i="4"/>
  <c r="D457" i="4"/>
  <c r="D456" i="4" s="1"/>
  <c r="D454" i="4"/>
  <c r="D452" i="4"/>
  <c r="D450" i="4"/>
  <c r="D446" i="4"/>
  <c r="O444" i="4"/>
  <c r="U444" i="4" s="1"/>
  <c r="N444" i="4"/>
  <c r="T444" i="4" s="1"/>
  <c r="M444" i="4"/>
  <c r="L444" i="4"/>
  <c r="O442" i="4"/>
  <c r="N442" i="4"/>
  <c r="T442" i="4" s="1"/>
  <c r="M442" i="4"/>
  <c r="S442" i="4" s="1"/>
  <c r="L442" i="4"/>
  <c r="D441" i="4"/>
  <c r="D440" i="4" s="1"/>
  <c r="D438" i="4"/>
  <c r="D433" i="4"/>
  <c r="D432" i="4" s="1"/>
  <c r="D429" i="4"/>
  <c r="D424" i="4"/>
  <c r="D423" i="4" s="1"/>
  <c r="D417" i="4"/>
  <c r="D416" i="4" s="1"/>
  <c r="D413" i="4"/>
  <c r="D410" i="4" s="1"/>
  <c r="D408" i="4"/>
  <c r="D407" i="4" s="1"/>
  <c r="D399" i="4"/>
  <c r="D398" i="4" s="1"/>
  <c r="D394" i="4"/>
  <c r="D389" i="4"/>
  <c r="D388" i="4" s="1"/>
  <c r="D386" i="4"/>
  <c r="Z383" i="4"/>
  <c r="Y383" i="4"/>
  <c r="D383" i="4"/>
  <c r="D379" i="4"/>
  <c r="D378" i="4" s="1"/>
  <c r="D377" i="4" s="1"/>
  <c r="O376" i="4"/>
  <c r="N376" i="4"/>
  <c r="T376" i="4" s="1"/>
  <c r="M376" i="4"/>
  <c r="S376" i="4" s="1"/>
  <c r="L376" i="4"/>
  <c r="D374" i="4"/>
  <c r="D373" i="4" s="1"/>
  <c r="D371" i="4"/>
  <c r="D369" i="4"/>
  <c r="D366" i="4"/>
  <c r="D365" i="4" s="1"/>
  <c r="D362" i="4"/>
  <c r="O360" i="4"/>
  <c r="U360" i="4" s="1"/>
  <c r="N360" i="4"/>
  <c r="T360" i="4" s="1"/>
  <c r="M360" i="4"/>
  <c r="S360" i="4" s="1"/>
  <c r="L360" i="4"/>
  <c r="D357" i="4"/>
  <c r="O355" i="4"/>
  <c r="U355" i="4" s="1"/>
  <c r="N355" i="4"/>
  <c r="T355" i="4" s="1"/>
  <c r="M355" i="4"/>
  <c r="S355" i="4" s="1"/>
  <c r="L355" i="4"/>
  <c r="D353" i="4"/>
  <c r="D351" i="4"/>
  <c r="O349" i="4"/>
  <c r="U349" i="4" s="1"/>
  <c r="N349" i="4"/>
  <c r="T349" i="4" s="1"/>
  <c r="M349" i="4"/>
  <c r="S349" i="4" s="1"/>
  <c r="L349" i="4"/>
  <c r="O346" i="4"/>
  <c r="U346" i="4" s="1"/>
  <c r="N346" i="4"/>
  <c r="T346" i="4" s="1"/>
  <c r="M346" i="4"/>
  <c r="S346" i="4" s="1"/>
  <c r="L346" i="4"/>
  <c r="D343" i="4"/>
  <c r="D340" i="4" s="1"/>
  <c r="O341" i="4"/>
  <c r="U341" i="4" s="1"/>
  <c r="N341" i="4"/>
  <c r="T341" i="4" s="1"/>
  <c r="M341" i="4"/>
  <c r="S341" i="4" s="1"/>
  <c r="L341" i="4"/>
  <c r="D338" i="4"/>
  <c r="D337" i="4" s="1"/>
  <c r="O335" i="4"/>
  <c r="U335" i="4" s="1"/>
  <c r="N335" i="4"/>
  <c r="M335" i="4"/>
  <c r="S335" i="4" s="1"/>
  <c r="L335" i="4"/>
  <c r="D333" i="4"/>
  <c r="D332" i="4" s="1"/>
  <c r="D330" i="4"/>
  <c r="D328" i="4"/>
  <c r="D326" i="4"/>
  <c r="O320" i="4"/>
  <c r="U320" i="4" s="1"/>
  <c r="N320" i="4"/>
  <c r="T320" i="4" s="1"/>
  <c r="M320" i="4"/>
  <c r="S320" i="4" s="1"/>
  <c r="L320" i="4"/>
  <c r="O318" i="4"/>
  <c r="U318" i="4" s="1"/>
  <c r="N318" i="4"/>
  <c r="T318" i="4" s="1"/>
  <c r="M318" i="4"/>
  <c r="S318" i="4" s="1"/>
  <c r="L318" i="4"/>
  <c r="D317" i="4"/>
  <c r="D316" i="4" s="1"/>
  <c r="D314" i="4"/>
  <c r="D309" i="4"/>
  <c r="D308" i="4" s="1"/>
  <c r="D305" i="4"/>
  <c r="D300" i="4"/>
  <c r="D299" i="4" s="1"/>
  <c r="D293" i="4"/>
  <c r="D292" i="4" s="1"/>
  <c r="D289" i="4"/>
  <c r="D286" i="4" s="1"/>
  <c r="D284" i="4"/>
  <c r="D283" i="4" s="1"/>
  <c r="D275" i="4"/>
  <c r="D274" i="4" s="1"/>
  <c r="D270" i="4"/>
  <c r="D265" i="4"/>
  <c r="D264" i="4" s="1"/>
  <c r="D262" i="4"/>
  <c r="Z259" i="4"/>
  <c r="Y259" i="4"/>
  <c r="D259" i="4"/>
  <c r="D255" i="4"/>
  <c r="D254" i="4" s="1"/>
  <c r="D253" i="4" s="1"/>
  <c r="O252" i="4"/>
  <c r="U252" i="4" s="1"/>
  <c r="N252" i="4"/>
  <c r="T252" i="4" s="1"/>
  <c r="M252" i="4"/>
  <c r="S252" i="4" s="1"/>
  <c r="L252" i="4"/>
  <c r="D250" i="4"/>
  <c r="D249" i="4" s="1"/>
  <c r="D247" i="4"/>
  <c r="D245" i="4"/>
  <c r="D242" i="4"/>
  <c r="D241" i="4" s="1"/>
  <c r="D238" i="4"/>
  <c r="O236" i="4"/>
  <c r="U236" i="4" s="1"/>
  <c r="N236" i="4"/>
  <c r="T236" i="4" s="1"/>
  <c r="M236" i="4"/>
  <c r="S236" i="4" s="1"/>
  <c r="L236" i="4"/>
  <c r="D233" i="4"/>
  <c r="O231" i="4"/>
  <c r="U231" i="4" s="1"/>
  <c r="N231" i="4"/>
  <c r="T231" i="4" s="1"/>
  <c r="M231" i="4"/>
  <c r="S231" i="4" s="1"/>
  <c r="L231" i="4"/>
  <c r="D229" i="4"/>
  <c r="D227" i="4"/>
  <c r="O225" i="4"/>
  <c r="U225" i="4" s="1"/>
  <c r="N225" i="4"/>
  <c r="T225" i="4" s="1"/>
  <c r="M225" i="4"/>
  <c r="S225" i="4" s="1"/>
  <c r="L225" i="4"/>
  <c r="O222" i="4"/>
  <c r="U222" i="4" s="1"/>
  <c r="N222" i="4"/>
  <c r="T222" i="4" s="1"/>
  <c r="M222" i="4"/>
  <c r="S222" i="4" s="1"/>
  <c r="L222" i="4"/>
  <c r="D219" i="4"/>
  <c r="D216" i="4" s="1"/>
  <c r="O217" i="4"/>
  <c r="U217" i="4" s="1"/>
  <c r="N217" i="4"/>
  <c r="T217" i="4" s="1"/>
  <c r="M217" i="4"/>
  <c r="S217" i="4" s="1"/>
  <c r="L217" i="4"/>
  <c r="D214" i="4"/>
  <c r="D213" i="4" s="1"/>
  <c r="O211" i="4"/>
  <c r="U211" i="4" s="1"/>
  <c r="N211" i="4"/>
  <c r="T211" i="4" s="1"/>
  <c r="M211" i="4"/>
  <c r="S211" i="4" s="1"/>
  <c r="L211" i="4"/>
  <c r="D209" i="4"/>
  <c r="D208" i="4" s="1"/>
  <c r="D206" i="4"/>
  <c r="D204" i="4"/>
  <c r="D202" i="4"/>
  <c r="D198" i="4"/>
  <c r="O196" i="4"/>
  <c r="U196" i="4" s="1"/>
  <c r="N196" i="4"/>
  <c r="T196" i="4" s="1"/>
  <c r="M196" i="4"/>
  <c r="S196" i="4" s="1"/>
  <c r="L196" i="4"/>
  <c r="O194" i="4"/>
  <c r="U194" i="4" s="1"/>
  <c r="N194" i="4"/>
  <c r="T194" i="4" s="1"/>
  <c r="M194" i="4"/>
  <c r="S194" i="4" s="1"/>
  <c r="L194" i="4"/>
  <c r="D193" i="4"/>
  <c r="D192" i="4" s="1"/>
  <c r="D190" i="4"/>
  <c r="D185" i="4"/>
  <c r="D184" i="4" s="1"/>
  <c r="D181" i="4"/>
  <c r="D176" i="4"/>
  <c r="D175" i="4" s="1"/>
  <c r="D169" i="4"/>
  <c r="D168" i="4" s="1"/>
  <c r="D165" i="4"/>
  <c r="D162" i="4" s="1"/>
  <c r="D160" i="4"/>
  <c r="D159" i="4" s="1"/>
  <c r="D151" i="4"/>
  <c r="D150" i="4" s="1"/>
  <c r="D146" i="4"/>
  <c r="D141" i="4"/>
  <c r="D140" i="4" s="1"/>
  <c r="D138" i="4"/>
  <c r="Z135" i="4"/>
  <c r="Y135" i="4"/>
  <c r="D135" i="4"/>
  <c r="Z11" i="4"/>
  <c r="D131" i="4"/>
  <c r="D130" i="4" s="1"/>
  <c r="D129" i="4" s="1"/>
  <c r="D126" i="4"/>
  <c r="D125" i="4" s="1"/>
  <c r="D123" i="4"/>
  <c r="D121" i="4"/>
  <c r="D118" i="4"/>
  <c r="D117" i="4" s="1"/>
  <c r="D114" i="4"/>
  <c r="D109" i="4"/>
  <c r="D105" i="4"/>
  <c r="D103" i="4"/>
  <c r="D95" i="4"/>
  <c r="D92" i="4" s="1"/>
  <c r="D90" i="4"/>
  <c r="D89" i="4" s="1"/>
  <c r="D85" i="4"/>
  <c r="D84" i="4" s="1"/>
  <c r="D82" i="4"/>
  <c r="D80" i="4"/>
  <c r="D78" i="4"/>
  <c r="D69" i="4"/>
  <c r="D68" i="4" s="1"/>
  <c r="D66" i="4"/>
  <c r="D61" i="4"/>
  <c r="D60" i="4" s="1"/>
  <c r="D57" i="4"/>
  <c r="D52" i="4"/>
  <c r="D51" i="4" s="1"/>
  <c r="D45" i="4"/>
  <c r="D44" i="4" s="1"/>
  <c r="D41" i="4"/>
  <c r="D38" i="4" s="1"/>
  <c r="D36" i="4"/>
  <c r="D35" i="4" s="1"/>
  <c r="D302" i="4" l="1"/>
  <c r="D298" i="4" s="1"/>
  <c r="L298" i="4" s="1"/>
  <c r="P360" i="4"/>
  <c r="D348" i="4"/>
  <c r="D347" i="4" s="1"/>
  <c r="L347" i="4" s="1"/>
  <c r="D449" i="4"/>
  <c r="D443" i="4" s="1"/>
  <c r="D437" i="4" s="1"/>
  <c r="P484" i="4"/>
  <c r="D212" i="4"/>
  <c r="M212" i="4" s="1"/>
  <c r="Y212" i="4" s="1"/>
  <c r="P444" i="4"/>
  <c r="D472" i="4"/>
  <c r="D471" i="4" s="1"/>
  <c r="N471" i="4" s="1"/>
  <c r="T484" i="4"/>
  <c r="P196" i="4"/>
  <c r="M383" i="4"/>
  <c r="S383" i="4" s="1"/>
  <c r="D391" i="4"/>
  <c r="D384" i="4" s="1"/>
  <c r="O384" i="4" s="1"/>
  <c r="AA384" i="4" s="1"/>
  <c r="D426" i="4"/>
  <c r="D422" i="4" s="1"/>
  <c r="O422" i="4" s="1"/>
  <c r="AA422" i="4" s="1"/>
  <c r="D460" i="4"/>
  <c r="O460" i="4" s="1"/>
  <c r="AA460" i="4" s="1"/>
  <c r="D483" i="4"/>
  <c r="D480" i="4" s="1"/>
  <c r="D406" i="4"/>
  <c r="O406" i="4" s="1"/>
  <c r="AA406" i="4" s="1"/>
  <c r="S444" i="4"/>
  <c r="D282" i="4"/>
  <c r="O282" i="4" s="1"/>
  <c r="AA282" i="4" s="1"/>
  <c r="O383" i="4"/>
  <c r="U383" i="4" s="1"/>
  <c r="D325" i="4"/>
  <c r="D319" i="4" s="1"/>
  <c r="D313" i="4" s="1"/>
  <c r="N259" i="4"/>
  <c r="T259" i="4" s="1"/>
  <c r="P465" i="4"/>
  <c r="L501" i="4"/>
  <c r="M501" i="4"/>
  <c r="Y501" i="4" s="1"/>
  <c r="N501" i="4"/>
  <c r="O501" i="4"/>
  <c r="AA501" i="4" s="1"/>
  <c r="D201" i="4"/>
  <c r="D195" i="4" s="1"/>
  <c r="D189" i="4" s="1"/>
  <c r="O189" i="4" s="1"/>
  <c r="AA189" i="4" s="1"/>
  <c r="D224" i="4"/>
  <c r="D223" i="4" s="1"/>
  <c r="O223" i="4" s="1"/>
  <c r="AA223" i="4" s="1"/>
  <c r="D336" i="4"/>
  <c r="N336" i="4" s="1"/>
  <c r="L383" i="4"/>
  <c r="P442" i="4"/>
  <c r="D178" i="4"/>
  <c r="D174" i="4" s="1"/>
  <c r="O174" i="4" s="1"/>
  <c r="AA174" i="4" s="1"/>
  <c r="P500" i="4"/>
  <c r="O259" i="4"/>
  <c r="U259" i="4" s="1"/>
  <c r="P236" i="4"/>
  <c r="N383" i="4"/>
  <c r="T383" i="4" s="1"/>
  <c r="U442" i="4"/>
  <c r="P459" i="4"/>
  <c r="P341" i="4"/>
  <c r="P470" i="4"/>
  <c r="P473" i="4"/>
  <c r="P479" i="4"/>
  <c r="D158" i="4"/>
  <c r="O158" i="4" s="1"/>
  <c r="AA158" i="4" s="1"/>
  <c r="D267" i="4"/>
  <c r="D260" i="4" s="1"/>
  <c r="D359" i="4"/>
  <c r="D356" i="4" s="1"/>
  <c r="L377" i="4"/>
  <c r="O377" i="4"/>
  <c r="AA377" i="4" s="1"/>
  <c r="N377" i="4"/>
  <c r="M377" i="4"/>
  <c r="Y377" i="4" s="1"/>
  <c r="P320" i="4"/>
  <c r="T335" i="4"/>
  <c r="U376" i="4"/>
  <c r="P318" i="4"/>
  <c r="D143" i="4"/>
  <c r="D136" i="4" s="1"/>
  <c r="L259" i="4"/>
  <c r="M259" i="4"/>
  <c r="S259" i="4" s="1"/>
  <c r="P376" i="4"/>
  <c r="N135" i="4"/>
  <c r="T135" i="4" s="1"/>
  <c r="D235" i="4"/>
  <c r="D232" i="4" s="1"/>
  <c r="P335" i="4"/>
  <c r="P346" i="4"/>
  <c r="P349" i="4"/>
  <c r="P355" i="4"/>
  <c r="M135" i="4"/>
  <c r="S135" i="4" s="1"/>
  <c r="P217" i="4"/>
  <c r="L253" i="4"/>
  <c r="N253" i="4"/>
  <c r="O253" i="4"/>
  <c r="AA253" i="4" s="1"/>
  <c r="M253" i="4"/>
  <c r="Y253" i="4" s="1"/>
  <c r="L135" i="4"/>
  <c r="P252" i="4"/>
  <c r="P211" i="4"/>
  <c r="O135" i="4"/>
  <c r="U135" i="4" s="1"/>
  <c r="P222" i="4"/>
  <c r="P225" i="4"/>
  <c r="P231" i="4"/>
  <c r="P194" i="4"/>
  <c r="D111" i="4"/>
  <c r="D108" i="4" s="1"/>
  <c r="D100" i="4"/>
  <c r="D99" i="4" s="1"/>
  <c r="D88" i="4"/>
  <c r="D77" i="4"/>
  <c r="D71" i="4" s="1"/>
  <c r="D65" i="4" s="1"/>
  <c r="D54" i="4"/>
  <c r="D50" i="4" s="1"/>
  <c r="D27" i="4"/>
  <c r="D26" i="4" s="1"/>
  <c r="D22" i="4"/>
  <c r="D17" i="4"/>
  <c r="D16" i="4" s="1"/>
  <c r="D14" i="4"/>
  <c r="O72" i="4"/>
  <c r="U72" i="4" s="1"/>
  <c r="N72" i="4"/>
  <c r="T72" i="4" s="1"/>
  <c r="M72" i="4"/>
  <c r="S72" i="4" s="1"/>
  <c r="L72" i="4"/>
  <c r="D19" i="4" l="1"/>
  <c r="N212" i="4"/>
  <c r="O212" i="4"/>
  <c r="AA212" i="4" s="1"/>
  <c r="L212" i="4"/>
  <c r="L406" i="4"/>
  <c r="M460" i="4"/>
  <c r="Y460" i="4" s="1"/>
  <c r="N406" i="4"/>
  <c r="L223" i="4"/>
  <c r="M422" i="4"/>
  <c r="Y422" i="4" s="1"/>
  <c r="N422" i="4"/>
  <c r="O471" i="4"/>
  <c r="AA471" i="4" s="1"/>
  <c r="N460" i="4"/>
  <c r="L422" i="4"/>
  <c r="O347" i="4"/>
  <c r="AA347" i="4" s="1"/>
  <c r="M347" i="4"/>
  <c r="Y347" i="4" s="1"/>
  <c r="M336" i="4"/>
  <c r="Y336" i="4" s="1"/>
  <c r="N282" i="4"/>
  <c r="N347" i="4"/>
  <c r="M158" i="4"/>
  <c r="Y158" i="4" s="1"/>
  <c r="O336" i="4"/>
  <c r="AA336" i="4" s="1"/>
  <c r="M298" i="4"/>
  <c r="Y298" i="4" s="1"/>
  <c r="O298" i="4"/>
  <c r="U158" i="4"/>
  <c r="N298" i="4"/>
  <c r="L471" i="4"/>
  <c r="M384" i="4"/>
  <c r="Y384" i="4" s="1"/>
  <c r="L384" i="4"/>
  <c r="N174" i="4"/>
  <c r="M471" i="4"/>
  <c r="Y471" i="4" s="1"/>
  <c r="L158" i="4"/>
  <c r="N384" i="4"/>
  <c r="L313" i="4"/>
  <c r="M313" i="4"/>
  <c r="Y313" i="4" s="1"/>
  <c r="N313" i="4"/>
  <c r="O313" i="4"/>
  <c r="M480" i="4"/>
  <c r="L480" i="4"/>
  <c r="N480" i="4"/>
  <c r="O480" i="4"/>
  <c r="AA480" i="4" s="1"/>
  <c r="D382" i="4"/>
  <c r="N223" i="4"/>
  <c r="M282" i="4"/>
  <c r="Y282" i="4" s="1"/>
  <c r="M406" i="4"/>
  <c r="Y406" i="4" s="1"/>
  <c r="L174" i="4"/>
  <c r="M223" i="4"/>
  <c r="Y223" i="4" s="1"/>
  <c r="U282" i="4"/>
  <c r="M174" i="4"/>
  <c r="L460" i="4"/>
  <c r="L282" i="4"/>
  <c r="P383" i="4"/>
  <c r="S501" i="4"/>
  <c r="U460" i="4"/>
  <c r="U406" i="4"/>
  <c r="P501" i="4"/>
  <c r="U422" i="4"/>
  <c r="U384" i="4"/>
  <c r="L336" i="4"/>
  <c r="O437" i="4"/>
  <c r="AA437" i="4" s="1"/>
  <c r="N437" i="4"/>
  <c r="M437" i="4"/>
  <c r="Y437" i="4" s="1"/>
  <c r="L437" i="4"/>
  <c r="U501" i="4"/>
  <c r="O356" i="4"/>
  <c r="AA356" i="4" s="1"/>
  <c r="N356" i="4"/>
  <c r="L356" i="4"/>
  <c r="M356" i="4"/>
  <c r="Y356" i="4" s="1"/>
  <c r="O136" i="4"/>
  <c r="M136" i="4"/>
  <c r="Y136" i="4" s="1"/>
  <c r="L136" i="4"/>
  <c r="N136" i="4"/>
  <c r="D134" i="4"/>
  <c r="O232" i="4"/>
  <c r="AA232" i="4" s="1"/>
  <c r="L232" i="4"/>
  <c r="M232" i="4"/>
  <c r="N232" i="4"/>
  <c r="O260" i="4"/>
  <c r="AA260" i="4" s="1"/>
  <c r="N260" i="4"/>
  <c r="M260" i="4"/>
  <c r="Y260" i="4" s="1"/>
  <c r="D258" i="4"/>
  <c r="L260" i="4"/>
  <c r="S377" i="4"/>
  <c r="M189" i="4"/>
  <c r="Y189" i="4" s="1"/>
  <c r="U377" i="4"/>
  <c r="N189" i="4"/>
  <c r="P377" i="4"/>
  <c r="L189" i="4"/>
  <c r="P259" i="4"/>
  <c r="N158" i="4"/>
  <c r="S253" i="4"/>
  <c r="P253" i="4"/>
  <c r="U174" i="4"/>
  <c r="U189" i="4"/>
  <c r="P135" i="4"/>
  <c r="U253" i="4"/>
  <c r="S212" i="4"/>
  <c r="U223" i="4"/>
  <c r="D12" i="4"/>
  <c r="L12" i="4" s="1"/>
  <c r="P72" i="4"/>
  <c r="L107" i="4"/>
  <c r="M107" i="4"/>
  <c r="S107" i="4" s="1"/>
  <c r="N107" i="4"/>
  <c r="T107" i="4" s="1"/>
  <c r="O107" i="4"/>
  <c r="U107" i="4" s="1"/>
  <c r="L101" i="4"/>
  <c r="M101" i="4"/>
  <c r="S101" i="4" s="1"/>
  <c r="N101" i="4"/>
  <c r="T101" i="4" s="1"/>
  <c r="O101" i="4"/>
  <c r="U101" i="4" s="1"/>
  <c r="L70" i="4"/>
  <c r="M70" i="4"/>
  <c r="N70" i="4"/>
  <c r="O70" i="4"/>
  <c r="L87" i="4"/>
  <c r="M87" i="4"/>
  <c r="S87" i="4" s="1"/>
  <c r="N87" i="4"/>
  <c r="T87" i="4" s="1"/>
  <c r="O87" i="4"/>
  <c r="U87" i="4" s="1"/>
  <c r="L98" i="4"/>
  <c r="M98" i="4"/>
  <c r="S98" i="4" s="1"/>
  <c r="N98" i="4"/>
  <c r="T98" i="4" s="1"/>
  <c r="O98" i="4"/>
  <c r="U98" i="4" s="1"/>
  <c r="L93" i="4"/>
  <c r="M93" i="4"/>
  <c r="N93" i="4"/>
  <c r="T93" i="4" s="1"/>
  <c r="O93" i="4"/>
  <c r="U93" i="4" s="1"/>
  <c r="L128" i="4"/>
  <c r="M128" i="4"/>
  <c r="S128" i="4" s="1"/>
  <c r="N128" i="4"/>
  <c r="T128" i="4" s="1"/>
  <c r="O128" i="4"/>
  <c r="U128" i="4" s="1"/>
  <c r="L112" i="4"/>
  <c r="M112" i="4"/>
  <c r="S112" i="4" s="1"/>
  <c r="N112" i="4"/>
  <c r="T112" i="4" s="1"/>
  <c r="O112" i="4"/>
  <c r="U112" i="4" s="1"/>
  <c r="D34" i="4"/>
  <c r="U471" i="4" l="1"/>
  <c r="S460" i="4"/>
  <c r="U212" i="4"/>
  <c r="S158" i="4"/>
  <c r="P212" i="4"/>
  <c r="S336" i="4"/>
  <c r="P422" i="4"/>
  <c r="S298" i="4"/>
  <c r="S223" i="4"/>
  <c r="U336" i="4"/>
  <c r="S384" i="4"/>
  <c r="U136" i="4"/>
  <c r="AA136" i="4"/>
  <c r="P460" i="4"/>
  <c r="U298" i="4"/>
  <c r="AA298" i="4"/>
  <c r="S480" i="4"/>
  <c r="Y480" i="4"/>
  <c r="Y382" i="4" s="1"/>
  <c r="S232" i="4"/>
  <c r="Y232" i="4"/>
  <c r="S422" i="4"/>
  <c r="U313" i="4"/>
  <c r="AA313" i="4"/>
  <c r="S174" i="4"/>
  <c r="Y174" i="4"/>
  <c r="S347" i="4"/>
  <c r="P313" i="4"/>
  <c r="P471" i="4"/>
  <c r="P174" i="4"/>
  <c r="S313" i="4"/>
  <c r="S471" i="4"/>
  <c r="P223" i="4"/>
  <c r="L258" i="4"/>
  <c r="P336" i="4"/>
  <c r="P384" i="4"/>
  <c r="P347" i="4"/>
  <c r="U347" i="4"/>
  <c r="P298" i="4"/>
  <c r="P158" i="4"/>
  <c r="L134" i="4"/>
  <c r="P282" i="4"/>
  <c r="S282" i="4"/>
  <c r="P480" i="4"/>
  <c r="L382" i="4"/>
  <c r="S189" i="4"/>
  <c r="P406" i="4"/>
  <c r="P189" i="4"/>
  <c r="O134" i="4"/>
  <c r="N134" i="4"/>
  <c r="S406" i="4"/>
  <c r="M134" i="4"/>
  <c r="P232" i="4"/>
  <c r="N382" i="4"/>
  <c r="U437" i="4"/>
  <c r="S437" i="4"/>
  <c r="M382" i="4"/>
  <c r="P437" i="4"/>
  <c r="O382" i="4"/>
  <c r="P136" i="4"/>
  <c r="S356" i="4"/>
  <c r="O258" i="4"/>
  <c r="U260" i="4"/>
  <c r="P356" i="4"/>
  <c r="S260" i="4"/>
  <c r="M258" i="4"/>
  <c r="N258" i="4"/>
  <c r="S136" i="4"/>
  <c r="P260" i="4"/>
  <c r="O11" i="4"/>
  <c r="N11" i="4"/>
  <c r="T11" i="4" s="1"/>
  <c r="M11" i="4"/>
  <c r="S11" i="4" s="1"/>
  <c r="L11" i="4"/>
  <c r="L34" i="4"/>
  <c r="P93" i="4"/>
  <c r="S93" i="4"/>
  <c r="S70" i="4"/>
  <c r="T70" i="4"/>
  <c r="P128" i="4"/>
  <c r="P87" i="4"/>
  <c r="P98" i="4"/>
  <c r="N108" i="4"/>
  <c r="P112" i="4"/>
  <c r="P101" i="4"/>
  <c r="L50" i="4"/>
  <c r="P70" i="4"/>
  <c r="P107" i="4"/>
  <c r="L129" i="4"/>
  <c r="M129" i="4"/>
  <c r="Y129" i="4" s="1"/>
  <c r="N129" i="4"/>
  <c r="O129" i="4"/>
  <c r="AA129" i="4" s="1"/>
  <c r="Y134" i="4" l="1"/>
  <c r="P382" i="4"/>
  <c r="J382" i="4" s="1"/>
  <c r="P134" i="4"/>
  <c r="Y258" i="4"/>
  <c r="P258" i="4"/>
  <c r="H258" i="4" s="1"/>
  <c r="P11" i="4"/>
  <c r="D10" i="4"/>
  <c r="D8" i="4" s="1"/>
  <c r="O50" i="4"/>
  <c r="N50" i="4"/>
  <c r="M50" i="4"/>
  <c r="Y50" i="4" s="1"/>
  <c r="M99" i="4"/>
  <c r="Y99" i="4" s="1"/>
  <c r="S129" i="4"/>
  <c r="U129" i="4"/>
  <c r="O108" i="4"/>
  <c r="AA108" i="4" s="1"/>
  <c r="M108" i="4"/>
  <c r="Y108" i="4" s="1"/>
  <c r="L108" i="4"/>
  <c r="P129" i="4"/>
  <c r="L88" i="4"/>
  <c r="M88" i="4"/>
  <c r="Y88" i="4" s="1"/>
  <c r="N88" i="4"/>
  <c r="O88" i="4"/>
  <c r="AA88" i="4" s="1"/>
  <c r="M12" i="4"/>
  <c r="O12" i="4"/>
  <c r="AA12" i="4" s="1"/>
  <c r="N12" i="4"/>
  <c r="M34" i="4"/>
  <c r="Y34" i="4" s="1"/>
  <c r="N34" i="4"/>
  <c r="O34" i="4"/>
  <c r="AA34" i="4" s="1"/>
  <c r="Y12" i="4" l="1"/>
  <c r="F382" i="4"/>
  <c r="I382" i="4"/>
  <c r="H382" i="4"/>
  <c r="G382" i="4"/>
  <c r="U50" i="4"/>
  <c r="AA50" i="4"/>
  <c r="S382" i="4"/>
  <c r="S134" i="4"/>
  <c r="G258" i="4"/>
  <c r="G134" i="4"/>
  <c r="I134" i="4"/>
  <c r="J134" i="4"/>
  <c r="F134" i="4"/>
  <c r="H134" i="4"/>
  <c r="J258" i="4"/>
  <c r="F258" i="4"/>
  <c r="S258" i="4"/>
  <c r="I258" i="4"/>
  <c r="O99" i="4"/>
  <c r="P50" i="4"/>
  <c r="S50" i="4"/>
  <c r="S99" i="4"/>
  <c r="U34" i="4"/>
  <c r="L99" i="4"/>
  <c r="N99" i="4"/>
  <c r="S34" i="4"/>
  <c r="P12" i="4"/>
  <c r="P108" i="4"/>
  <c r="L65" i="4"/>
  <c r="N65" i="4"/>
  <c r="M65" i="4"/>
  <c r="Y65" i="4" s="1"/>
  <c r="O65" i="4"/>
  <c r="AA65" i="4" s="1"/>
  <c r="S88" i="4"/>
  <c r="U88" i="4"/>
  <c r="U12" i="4"/>
  <c r="P34" i="4"/>
  <c r="P88" i="4"/>
  <c r="U99" i="4" l="1"/>
  <c r="AA99" i="4"/>
  <c r="L10" i="4"/>
  <c r="O10" i="4"/>
  <c r="N10" i="4"/>
  <c r="N8" i="4" s="1"/>
  <c r="P99" i="4"/>
  <c r="M10" i="4"/>
  <c r="M8" i="4" s="1"/>
  <c r="P65" i="4"/>
  <c r="S65" i="4"/>
  <c r="U65" i="4"/>
  <c r="O8" i="4" l="1"/>
  <c r="L8" i="4"/>
  <c r="L2" i="4" s="1"/>
  <c r="M2" i="4" s="1"/>
  <c r="P10" i="4"/>
  <c r="P8" i="4" s="1"/>
  <c r="J8" i="4" s="1"/>
  <c r="X349" i="4" l="1"/>
  <c r="AA349" i="4" s="1"/>
  <c r="AB349" i="4" s="1"/>
  <c r="X355" i="4"/>
  <c r="X196" i="4"/>
  <c r="X459" i="4"/>
  <c r="AA459" i="4" s="1"/>
  <c r="AB459" i="4" s="1"/>
  <c r="X465" i="4"/>
  <c r="AA465" i="4" s="1"/>
  <c r="AB465" i="4" s="1"/>
  <c r="V465" i="4" s="1"/>
  <c r="X225" i="4"/>
  <c r="AA225" i="4" s="1"/>
  <c r="AB225" i="4" s="1"/>
  <c r="X444" i="4"/>
  <c r="AA444" i="4" s="1"/>
  <c r="AB444" i="4" s="1"/>
  <c r="X442" i="4"/>
  <c r="AA442" i="4" s="1"/>
  <c r="AB442" i="4" s="1"/>
  <c r="X211" i="4"/>
  <c r="AA211" i="4" s="1"/>
  <c r="AB211" i="4" s="1"/>
  <c r="X318" i="4"/>
  <c r="AA318" i="4" s="1"/>
  <c r="AB318" i="4" s="1"/>
  <c r="X236" i="4"/>
  <c r="AA236" i="4" s="1"/>
  <c r="AB236" i="4" s="1"/>
  <c r="X479" i="4"/>
  <c r="AA479" i="4" s="1"/>
  <c r="AB479" i="4" s="1"/>
  <c r="X252" i="4"/>
  <c r="AA252" i="4" s="1"/>
  <c r="AB252" i="4" s="1"/>
  <c r="X217" i="4"/>
  <c r="AA217" i="4" s="1"/>
  <c r="AB217" i="4" s="1"/>
  <c r="X484" i="4"/>
  <c r="X360" i="4"/>
  <c r="AA360" i="4" s="1"/>
  <c r="AB360" i="4" s="1"/>
  <c r="V360" i="4" s="1"/>
  <c r="X231" i="4"/>
  <c r="X470" i="4"/>
  <c r="X222" i="4"/>
  <c r="AA222" i="4" s="1"/>
  <c r="AB222" i="4" s="1"/>
  <c r="V222" i="4" s="1"/>
  <c r="X341" i="4"/>
  <c r="AA341" i="4" s="1"/>
  <c r="AB341" i="4" s="1"/>
  <c r="X376" i="4"/>
  <c r="X473" i="4"/>
  <c r="AA473" i="4" s="1"/>
  <c r="AB473" i="4" s="1"/>
  <c r="V473" i="4" s="1"/>
  <c r="X335" i="4"/>
  <c r="AA335" i="4" s="1"/>
  <c r="AB335" i="4" s="1"/>
  <c r="V335" i="4" s="1"/>
  <c r="X500" i="4"/>
  <c r="AA500" i="4" s="1"/>
  <c r="AB500" i="4" s="1"/>
  <c r="X194" i="4"/>
  <c r="X320" i="4"/>
  <c r="AA320" i="4" s="1"/>
  <c r="AB320" i="4" s="1"/>
  <c r="X346" i="4"/>
  <c r="AA346" i="4" s="1"/>
  <c r="AB346" i="4" s="1"/>
  <c r="X501" i="4"/>
  <c r="Z501" i="4" s="1"/>
  <c r="AB501" i="4" s="1"/>
  <c r="X298" i="4"/>
  <c r="Z298" i="4" s="1"/>
  <c r="AB298" i="4" s="1"/>
  <c r="V298" i="4" s="1"/>
  <c r="X347" i="4"/>
  <c r="Z347" i="4" s="1"/>
  <c r="AB347" i="4" s="1"/>
  <c r="X72" i="4"/>
  <c r="AA72" i="4" s="1"/>
  <c r="X212" i="4"/>
  <c r="X253" i="4"/>
  <c r="Z253" i="4" s="1"/>
  <c r="AB253" i="4" s="1"/>
  <c r="V253" i="4" s="1"/>
  <c r="X377" i="4"/>
  <c r="X282" i="4"/>
  <c r="X174" i="4"/>
  <c r="Z174" i="4" s="1"/>
  <c r="AB174" i="4" s="1"/>
  <c r="X356" i="4"/>
  <c r="X437" i="4"/>
  <c r="Z437" i="4" s="1"/>
  <c r="AB437" i="4" s="1"/>
  <c r="V437" i="4" s="1"/>
  <c r="X136" i="4"/>
  <c r="Z136" i="4" s="1"/>
  <c r="AB136" i="4" s="1"/>
  <c r="X128" i="4"/>
  <c r="AA128" i="4" s="1"/>
  <c r="AB128" i="4" s="1"/>
  <c r="V128" i="4" s="1"/>
  <c r="X313" i="4"/>
  <c r="Z313" i="4" s="1"/>
  <c r="AB313" i="4" s="1"/>
  <c r="V313" i="4" s="1"/>
  <c r="X471" i="4"/>
  <c r="Z471" i="4" s="1"/>
  <c r="AB471" i="4" s="1"/>
  <c r="X480" i="4"/>
  <c r="X460" i="4"/>
  <c r="X12" i="4"/>
  <c r="Z12" i="4" s="1"/>
  <c r="X422" i="4"/>
  <c r="Z422" i="4" s="1"/>
  <c r="AB422" i="4" s="1"/>
  <c r="X336" i="4"/>
  <c r="X223" i="4"/>
  <c r="X406" i="4"/>
  <c r="X189" i="4"/>
  <c r="Z189" i="4" s="1"/>
  <c r="AB189" i="4" s="1"/>
  <c r="X107" i="4"/>
  <c r="AA107" i="4" s="1"/>
  <c r="AB107" i="4" s="1"/>
  <c r="V107" i="4" s="1"/>
  <c r="X158" i="4"/>
  <c r="X98" i="4"/>
  <c r="AA98" i="4" s="1"/>
  <c r="AB98" i="4" s="1"/>
  <c r="V98" i="4" s="1"/>
  <c r="X87" i="4"/>
  <c r="AA87" i="4" s="1"/>
  <c r="X101" i="4"/>
  <c r="AA101" i="4" s="1"/>
  <c r="AB101" i="4" s="1"/>
  <c r="V101" i="4" s="1"/>
  <c r="X70" i="4"/>
  <c r="X232" i="4"/>
  <c r="Z232" i="4" s="1"/>
  <c r="AB232" i="4" s="1"/>
  <c r="X112" i="4"/>
  <c r="AA112" i="4" s="1"/>
  <c r="AB112" i="4" s="1"/>
  <c r="V112" i="4" s="1"/>
  <c r="X93" i="4"/>
  <c r="AA93" i="4" s="1"/>
  <c r="X260" i="4"/>
  <c r="Z260" i="4" s="1"/>
  <c r="AB260" i="4" s="1"/>
  <c r="X384" i="4"/>
  <c r="Z384" i="4" s="1"/>
  <c r="AB384" i="4" s="1"/>
  <c r="X129" i="4"/>
  <c r="Z129" i="4" s="1"/>
  <c r="AB129" i="4" s="1"/>
  <c r="X50" i="4"/>
  <c r="X34" i="4"/>
  <c r="X108" i="4"/>
  <c r="X88" i="4"/>
  <c r="X65" i="4"/>
  <c r="X99" i="4"/>
  <c r="F10" i="4"/>
  <c r="F8" i="4"/>
  <c r="I10" i="4"/>
  <c r="I8" i="4"/>
  <c r="H8" i="4"/>
  <c r="G8" i="4"/>
  <c r="J10" i="4"/>
  <c r="H10" i="4"/>
  <c r="G10" i="4"/>
  <c r="Y10" i="4"/>
  <c r="Y8" i="4" s="1"/>
  <c r="S8" i="4" s="1"/>
  <c r="AB93" i="4" l="1"/>
  <c r="V93" i="4" s="1"/>
  <c r="R318" i="4"/>
  <c r="X382" i="4"/>
  <c r="R382" i="4" s="1"/>
  <c r="X135" i="4"/>
  <c r="X134" i="4"/>
  <c r="R134" i="4" s="1"/>
  <c r="X383" i="4"/>
  <c r="Z34" i="4"/>
  <c r="AB34" i="4" s="1"/>
  <c r="T34" i="4" s="1"/>
  <c r="AA70" i="4"/>
  <c r="Z223" i="4"/>
  <c r="AB223" i="4" s="1"/>
  <c r="Z212" i="4"/>
  <c r="AB212" i="4" s="1"/>
  <c r="X11" i="4"/>
  <c r="Z50" i="4"/>
  <c r="Z336" i="4"/>
  <c r="AB336" i="4" s="1"/>
  <c r="AA484" i="4"/>
  <c r="AB484" i="4" s="1"/>
  <c r="X10" i="4"/>
  <c r="R10" i="4" s="1"/>
  <c r="Z356" i="4"/>
  <c r="AB356" i="4" s="1"/>
  <c r="AA376" i="4"/>
  <c r="Z460" i="4"/>
  <c r="AB460" i="4" s="1"/>
  <c r="Z99" i="4"/>
  <c r="Z158" i="4"/>
  <c r="AB158" i="4" s="1"/>
  <c r="Z65" i="4"/>
  <c r="Z480" i="4"/>
  <c r="AB480" i="4" s="1"/>
  <c r="Z282" i="4"/>
  <c r="AB282" i="4" s="1"/>
  <c r="AA196" i="4"/>
  <c r="AB196" i="4" s="1"/>
  <c r="AB87" i="4"/>
  <c r="V87" i="4" s="1"/>
  <c r="Z88" i="4"/>
  <c r="AB88" i="4" s="1"/>
  <c r="Z377" i="4"/>
  <c r="AB377" i="4" s="1"/>
  <c r="AA470" i="4"/>
  <c r="AB470" i="4" s="1"/>
  <c r="V470" i="4" s="1"/>
  <c r="AA355" i="4"/>
  <c r="AB355" i="4" s="1"/>
  <c r="R128" i="4"/>
  <c r="X259" i="4"/>
  <c r="Z108" i="4"/>
  <c r="AB108" i="4" s="1"/>
  <c r="V108" i="4" s="1"/>
  <c r="Z406" i="4"/>
  <c r="AB406" i="4" s="1"/>
  <c r="V406" i="4" s="1"/>
  <c r="AA194" i="4"/>
  <c r="AB194" i="4" s="1"/>
  <c r="AA231" i="4"/>
  <c r="V442" i="4"/>
  <c r="X258" i="4"/>
  <c r="R258" i="4" s="1"/>
  <c r="AB12" i="4"/>
  <c r="S12" i="4" s="1"/>
  <c r="V349" i="4"/>
  <c r="S10" i="4"/>
  <c r="R473" i="4"/>
  <c r="V444" i="4"/>
  <c r="R444" i="4"/>
  <c r="V236" i="4"/>
  <c r="R236" i="4"/>
  <c r="V459" i="4"/>
  <c r="R459" i="4"/>
  <c r="V479" i="4"/>
  <c r="R479" i="4"/>
  <c r="V500" i="4"/>
  <c r="R500" i="4"/>
  <c r="R437" i="4"/>
  <c r="T437" i="4"/>
  <c r="T384" i="4"/>
  <c r="R465" i="4"/>
  <c r="T501" i="4"/>
  <c r="V320" i="4"/>
  <c r="R320" i="4"/>
  <c r="V347" i="4"/>
  <c r="R347" i="4"/>
  <c r="V189" i="4"/>
  <c r="R189" i="4"/>
  <c r="V341" i="4"/>
  <c r="R341" i="4"/>
  <c r="V346" i="4"/>
  <c r="R346" i="4"/>
  <c r="T313" i="4"/>
  <c r="R313" i="4"/>
  <c r="R335" i="4"/>
  <c r="V318" i="4"/>
  <c r="R360" i="4"/>
  <c r="T298" i="4"/>
  <c r="T347" i="4"/>
  <c r="R298" i="4"/>
  <c r="R349" i="4"/>
  <c r="V136" i="4"/>
  <c r="R136" i="4"/>
  <c r="V225" i="4"/>
  <c r="R225" i="4"/>
  <c r="V217" i="4"/>
  <c r="R217" i="4"/>
  <c r="V211" i="4"/>
  <c r="R211" i="4"/>
  <c r="V252" i="4"/>
  <c r="R252" i="4"/>
  <c r="U232" i="4"/>
  <c r="V232" i="4"/>
  <c r="T136" i="4"/>
  <c r="T253" i="4"/>
  <c r="T232" i="4"/>
  <c r="R253" i="4"/>
  <c r="R222" i="4"/>
  <c r="T189" i="4"/>
  <c r="R232" i="4"/>
  <c r="R101" i="4"/>
  <c r="R98" i="4"/>
  <c r="R112" i="4"/>
  <c r="R107" i="4"/>
  <c r="AB72" i="4"/>
  <c r="V72" i="4" s="1"/>
  <c r="S108" i="4"/>
  <c r="R93" i="4" l="1"/>
  <c r="AB70" i="4"/>
  <c r="U70" i="4" s="1"/>
  <c r="AA10" i="4"/>
  <c r="U10" i="4" s="1"/>
  <c r="R484" i="4"/>
  <c r="V484" i="4"/>
  <c r="AA135" i="4"/>
  <c r="R108" i="4"/>
  <c r="R87" i="4"/>
  <c r="Z258" i="4"/>
  <c r="T258" i="4" s="1"/>
  <c r="T282" i="4"/>
  <c r="R282" i="4"/>
  <c r="V377" i="4"/>
  <c r="R377" i="4"/>
  <c r="AA259" i="4"/>
  <c r="R406" i="4"/>
  <c r="T108" i="4"/>
  <c r="T377" i="4"/>
  <c r="T406" i="4"/>
  <c r="AB99" i="4"/>
  <c r="T99" i="4" s="1"/>
  <c r="V355" i="4"/>
  <c r="R355" i="4"/>
  <c r="V336" i="4"/>
  <c r="R336" i="4"/>
  <c r="T336" i="4"/>
  <c r="V223" i="4"/>
  <c r="R223" i="4"/>
  <c r="V196" i="4"/>
  <c r="R196" i="4"/>
  <c r="R356" i="4"/>
  <c r="T356" i="4"/>
  <c r="U356" i="4"/>
  <c r="V356" i="4"/>
  <c r="V158" i="4"/>
  <c r="T158" i="4"/>
  <c r="R158" i="4"/>
  <c r="Z134" i="4"/>
  <c r="T134" i="4" s="1"/>
  <c r="Z382" i="4"/>
  <c r="T382" i="4" s="1"/>
  <c r="U108" i="4"/>
  <c r="V282" i="4"/>
  <c r="AA258" i="4"/>
  <c r="U258" i="4" s="1"/>
  <c r="T460" i="4"/>
  <c r="AB65" i="4"/>
  <c r="AB376" i="4"/>
  <c r="AB259" i="4" s="1"/>
  <c r="V259" i="4" s="1"/>
  <c r="AB231" i="4"/>
  <c r="AB134" i="4" s="1"/>
  <c r="V134" i="4" s="1"/>
  <c r="AA134" i="4"/>
  <c r="U134" i="4" s="1"/>
  <c r="R470" i="4"/>
  <c r="AB50" i="4"/>
  <c r="T223" i="4"/>
  <c r="X8" i="4"/>
  <c r="R8" i="4" s="1"/>
  <c r="R12" i="4"/>
  <c r="V12" i="4"/>
  <c r="T12" i="4"/>
  <c r="Z10" i="4"/>
  <c r="T10" i="4" s="1"/>
  <c r="R442" i="4"/>
  <c r="AB383" i="4"/>
  <c r="V383" i="4" s="1"/>
  <c r="AA382" i="4"/>
  <c r="U382" i="4" s="1"/>
  <c r="AA383" i="4"/>
  <c r="AA11" i="4"/>
  <c r="U480" i="4"/>
  <c r="V480" i="4"/>
  <c r="R480" i="4"/>
  <c r="V471" i="4"/>
  <c r="R471" i="4"/>
  <c r="T471" i="4"/>
  <c r="V501" i="4"/>
  <c r="R501" i="4"/>
  <c r="V422" i="4"/>
  <c r="R422" i="4"/>
  <c r="V460" i="4"/>
  <c r="R460" i="4"/>
  <c r="AB382" i="4"/>
  <c r="V384" i="4"/>
  <c r="R384" i="4"/>
  <c r="T422" i="4"/>
  <c r="T480" i="4"/>
  <c r="V260" i="4"/>
  <c r="R260" i="4"/>
  <c r="T260" i="4"/>
  <c r="V174" i="4"/>
  <c r="R174" i="4"/>
  <c r="T174" i="4"/>
  <c r="V194" i="4"/>
  <c r="R194" i="4"/>
  <c r="V212" i="4"/>
  <c r="R212" i="4"/>
  <c r="T212" i="4"/>
  <c r="V129" i="4"/>
  <c r="R129" i="4"/>
  <c r="T129" i="4"/>
  <c r="V34" i="4"/>
  <c r="R34" i="4"/>
  <c r="R72" i="4"/>
  <c r="V88" i="4"/>
  <c r="R88" i="4"/>
  <c r="T88" i="4"/>
  <c r="R70" i="4" l="1"/>
  <c r="AB11" i="4"/>
  <c r="U11" i="4" s="1"/>
  <c r="V70" i="4"/>
  <c r="AB135" i="4"/>
  <c r="R135" i="4" s="1"/>
  <c r="AB258" i="4"/>
  <c r="V258" i="4" s="1"/>
  <c r="R259" i="4"/>
  <c r="V99" i="4"/>
  <c r="R99" i="4"/>
  <c r="R65" i="4"/>
  <c r="V65" i="4"/>
  <c r="V50" i="4"/>
  <c r="R50" i="4"/>
  <c r="R231" i="4"/>
  <c r="V231" i="4"/>
  <c r="T65" i="4"/>
  <c r="AB10" i="4"/>
  <c r="T50" i="4"/>
  <c r="V376" i="4"/>
  <c r="R376" i="4"/>
  <c r="AA8" i="4"/>
  <c r="U8" i="4" s="1"/>
  <c r="Z8" i="4"/>
  <c r="T8" i="4" s="1"/>
  <c r="R383" i="4"/>
  <c r="V382" i="4"/>
  <c r="V11" i="4" l="1"/>
  <c r="R11" i="4"/>
  <c r="V135" i="4"/>
  <c r="AB8" i="4"/>
  <c r="V8" i="4" s="1"/>
  <c r="V10" i="4"/>
</calcChain>
</file>

<file path=xl/sharedStrings.xml><?xml version="1.0" encoding="utf-8"?>
<sst xmlns="http://schemas.openxmlformats.org/spreadsheetml/2006/main" count="1348" uniqueCount="232">
  <si>
    <t>Pieejamais ES fondu līdzfinansējums, EUR</t>
  </si>
  <si>
    <t>projektu iesniegumu atlases nolikumam</t>
  </si>
  <si>
    <t>Pieejamā ES fondu līdz finansējuma proporcija</t>
  </si>
  <si>
    <r>
      <t>Projekta budžeta kopsavilkuma pielikums</t>
    </r>
    <r>
      <rPr>
        <b/>
        <vertAlign val="superscript"/>
        <sz val="14"/>
        <color rgb="FF000000"/>
        <rFont val="Aptos"/>
        <family val="2"/>
      </rPr>
      <t>1</t>
    </r>
  </si>
  <si>
    <t>Aprēķinātais projekta finansēšanas plāns</t>
  </si>
  <si>
    <t>Aprēķinātais projekta finansēšanas plāns, ņemot vērā pieejamo ES fondu līdzfinansējumu</t>
  </si>
  <si>
    <t>aizpildīšanai paredzētie lauki</t>
  </si>
  <si>
    <t>%</t>
  </si>
  <si>
    <t>Euro</t>
  </si>
  <si>
    <r>
      <t>Izmaksu pozīcijas kods projekta iesniegumā</t>
    </r>
    <r>
      <rPr>
        <b/>
        <vertAlign val="superscript"/>
        <sz val="10"/>
        <rFont val="Aptos"/>
        <family val="2"/>
      </rPr>
      <t>3</t>
    </r>
  </si>
  <si>
    <r>
      <t>Nr.p.k.</t>
    </r>
    <r>
      <rPr>
        <b/>
        <vertAlign val="superscript"/>
        <sz val="10"/>
        <color indexed="23"/>
        <rFont val="Aptos"/>
        <family val="2"/>
      </rPr>
      <t>4</t>
    </r>
  </si>
  <si>
    <r>
      <t>Izmaksu pozīcijas nosaukums</t>
    </r>
    <r>
      <rPr>
        <b/>
        <vertAlign val="superscript"/>
        <sz val="10"/>
        <rFont val="Aptos"/>
        <family val="2"/>
      </rPr>
      <t>5</t>
    </r>
  </si>
  <si>
    <t>projekta attiecināmās  izmaksas, EUR</t>
  </si>
  <si>
    <t>ES fondu līdzfin. atbalsta likme</t>
  </si>
  <si>
    <t>Cits publiskais finansējums</t>
  </si>
  <si>
    <t>Pašvaldības finansējums</t>
  </si>
  <si>
    <t>Privātās attiecināmās izmaksas</t>
  </si>
  <si>
    <t>Kopā</t>
  </si>
  <si>
    <t>ES fondu līdzfin.</t>
  </si>
  <si>
    <t>Attiecināmās izmaksas projektam kopā:</t>
  </si>
  <si>
    <t>Projekta iesniedzējs:</t>
  </si>
  <si>
    <t>Attiecināmās izmaksas kopā:</t>
  </si>
  <si>
    <t>De minimis attiecināmās izmaksas kopā:</t>
  </si>
  <si>
    <t>1.</t>
  </si>
  <si>
    <t>Izmaksas darbībām, kurām nepiemēro komercdarbības atbalstu</t>
  </si>
  <si>
    <t xml:space="preserve">1. </t>
  </si>
  <si>
    <t>1.1.</t>
  </si>
  <si>
    <r>
      <t xml:space="preserve">Projekta izmaksas saskaņā ar izmaksu vienoto likmi
</t>
    </r>
    <r>
      <rPr>
        <i/>
        <sz val="12"/>
        <color indexed="12"/>
        <rFont val="Aptos"/>
        <family val="2"/>
      </rPr>
      <t>Atbilstoši MK noteikumu</t>
    </r>
    <r>
      <rPr>
        <i/>
        <vertAlign val="superscript"/>
        <sz val="12"/>
        <color indexed="12"/>
        <rFont val="Aptos"/>
        <family val="2"/>
      </rPr>
      <t>2</t>
    </r>
    <r>
      <rPr>
        <i/>
        <sz val="12"/>
        <color indexed="12"/>
        <rFont val="Aptos"/>
        <family val="2"/>
      </rPr>
      <t xml:space="preserve"> 31. punktam netiešās izmaksas (piemēram, telpu īre, kancelejas preces, komunālo un sakaru pakalpojumu izmaksas) 15% apmērā no MK noteikumu 32.10. apakšpunktā minētajām personāla izmaksām, kas radušās uz darba līguma pamata</t>
    </r>
  </si>
  <si>
    <t>2.</t>
  </si>
  <si>
    <t>1.2.</t>
  </si>
  <si>
    <t>Projekta vadības izmaksas</t>
  </si>
  <si>
    <t>2.1.</t>
  </si>
  <si>
    <t>1.2.1.</t>
  </si>
  <si>
    <r>
      <t xml:space="preserve">Projekta vadības personāla izmaksas
</t>
    </r>
    <r>
      <rPr>
        <i/>
        <sz val="12"/>
        <color indexed="12"/>
        <rFont val="Aptos"/>
        <family val="2"/>
      </rPr>
      <t>MK noteikumu 32.10. apakšpunkts</t>
    </r>
  </si>
  <si>
    <t>6.</t>
  </si>
  <si>
    <t>1.3.</t>
  </si>
  <si>
    <t>Materiālu, aprīkojuma un iekārtu izmaksas</t>
  </si>
  <si>
    <t>6.2.</t>
  </si>
  <si>
    <t>1.3.1.</t>
  </si>
  <si>
    <t xml:space="preserve">Aprīkojuma un iekārtu izmaksas                                                  </t>
  </si>
  <si>
    <t>6.2.1.</t>
  </si>
  <si>
    <t>1.3.1.1.</t>
  </si>
  <si>
    <r>
      <t xml:space="preserve">Inženiertehnisko sistēmu un iekārtu iegāde un uzstādīšana, kas uzkrāj vai ražo enerģiju no atjaunojamiem energoresursiem, tai skaitā šo sistēmu un iekārtu funkcionalitātei nepieciešamo inženierbūvju būvniecība, kas ir minēto sistēmu un iekārtu sastāvdaļa 
</t>
    </r>
    <r>
      <rPr>
        <i/>
        <sz val="12"/>
        <color indexed="62"/>
        <rFont val="Aptos"/>
        <family val="2"/>
      </rPr>
      <t>MK noteikumu 32.3.5. apakšpunkts</t>
    </r>
  </si>
  <si>
    <t>7.</t>
  </si>
  <si>
    <t>1.4.</t>
  </si>
  <si>
    <t>Būvniecības izmaksas</t>
  </si>
  <si>
    <t>7.1.</t>
  </si>
  <si>
    <t>1.4.1.</t>
  </si>
  <si>
    <r>
      <rPr>
        <b/>
        <sz val="12"/>
        <rFont val="Aptos"/>
        <family val="2"/>
      </rPr>
      <t>Projektēšanas izmaksas</t>
    </r>
    <r>
      <rPr>
        <sz val="12"/>
        <rFont val="Aptos"/>
        <family val="2"/>
      </rPr>
      <t xml:space="preserve">
</t>
    </r>
    <r>
      <rPr>
        <i/>
        <sz val="12"/>
        <color indexed="12"/>
        <rFont val="Aptos"/>
        <family val="2"/>
      </rPr>
      <t>MK noteikumu 32.9.1.1., 32.9.1.2. apakšpunkts</t>
    </r>
    <r>
      <rPr>
        <sz val="12"/>
        <rFont val="Aptos"/>
        <family val="2"/>
      </rPr>
      <t xml:space="preserve"> </t>
    </r>
  </si>
  <si>
    <t>7.2.</t>
  </si>
  <si>
    <t>1.4.2.</t>
  </si>
  <si>
    <r>
      <rPr>
        <b/>
        <sz val="12"/>
        <rFont val="Aptos"/>
        <family val="2"/>
      </rPr>
      <t>Autoruzraudzības izmaksas</t>
    </r>
    <r>
      <rPr>
        <sz val="12"/>
        <rFont val="Aptos"/>
        <family val="2"/>
      </rPr>
      <t xml:space="preserve">
</t>
    </r>
    <r>
      <rPr>
        <i/>
        <sz val="12"/>
        <color indexed="12"/>
        <rFont val="Aptos"/>
        <family val="2"/>
      </rPr>
      <t>MK noteikumu 32.9.2. apakšpunkts</t>
    </r>
  </si>
  <si>
    <t>7.3.</t>
  </si>
  <si>
    <t>1.4.3.</t>
  </si>
  <si>
    <r>
      <rPr>
        <b/>
        <sz val="12"/>
        <rFont val="Aptos"/>
        <family val="2"/>
      </rPr>
      <t xml:space="preserve">Būvuzraudzības izmaksas </t>
    </r>
    <r>
      <rPr>
        <sz val="12"/>
        <color indexed="12"/>
        <rFont val="Aptos"/>
        <family val="2"/>
      </rPr>
      <t xml:space="preserve">
</t>
    </r>
    <r>
      <rPr>
        <i/>
        <sz val="12"/>
        <color indexed="12"/>
        <rFont val="Aptos"/>
        <family val="2"/>
      </rPr>
      <t>MK noteikumu 32.9.2. apakšpunkts</t>
    </r>
  </si>
  <si>
    <t>1.4.3.1.</t>
  </si>
  <si>
    <t>piemēram, būvuzraudzības izmaksas objektam "X"</t>
  </si>
  <si>
    <t>1.4.3.2.</t>
  </si>
  <si>
    <t>piemēram, arheoloģiskās uzraudzības izmaksas objektam "X"</t>
  </si>
  <si>
    <t>1.4.3.3.</t>
  </si>
  <si>
    <t>…</t>
  </si>
  <si>
    <t>7.4.</t>
  </si>
  <si>
    <t>1.4.4.</t>
  </si>
  <si>
    <t>Būvdarbu izmaksas (infrastruktūra - ceļu, dzelzceļu, ūdensvadu, kanalizācijas, interneta utt., tai skaitā labiekārtošanas izmaksas)</t>
  </si>
  <si>
    <t>7.4.4.</t>
  </si>
  <si>
    <t>1.4.4.1.</t>
  </si>
  <si>
    <r>
      <rPr>
        <b/>
        <sz val="12"/>
        <rFont val="Aptos"/>
        <family val="2"/>
      </rPr>
      <t>Satiksmes infrastruktūras izmaksas</t>
    </r>
    <r>
      <rPr>
        <sz val="12"/>
        <rFont val="Aptos"/>
        <family val="2"/>
      </rPr>
      <t xml:space="preserve">
</t>
    </r>
    <r>
      <rPr>
        <i/>
        <sz val="12"/>
        <color indexed="12"/>
        <rFont val="Aptos"/>
        <family val="2"/>
      </rPr>
      <t xml:space="preserve">MK noteikumu 32.3.1., 32.3.2., 32.3.3., 32.3.4., 32.5., </t>
    </r>
    <r>
      <rPr>
        <i/>
        <sz val="12"/>
        <color rgb="FFFF0000"/>
        <rFont val="Aptos"/>
        <family val="2"/>
      </rPr>
      <t>32.5.¹</t>
    </r>
    <r>
      <rPr>
        <i/>
        <sz val="12"/>
        <color indexed="12"/>
        <rFont val="Aptos"/>
        <family val="2"/>
      </rPr>
      <t>, 32.7.apakšpunkts</t>
    </r>
  </si>
  <si>
    <t>1.4.4.1.1.</t>
  </si>
  <si>
    <t>piemēram, ielas "X" pārbūve, tajā skaitā ielas apgaismojuma izbūve, lietusūdens kanalizācija izbūve</t>
  </si>
  <si>
    <t>1.4.4.1.2.</t>
  </si>
  <si>
    <t>piemēram, virszemes un pazemes komunikāciju infrastruktūras pārbūve</t>
  </si>
  <si>
    <t>1.4.4.1.3.</t>
  </si>
  <si>
    <t>9.</t>
  </si>
  <si>
    <t>1.5.</t>
  </si>
  <si>
    <r>
      <rPr>
        <b/>
        <sz val="12"/>
        <rFont val="Aptos"/>
        <family val="2"/>
      </rPr>
      <t>Nekustamā īpašuma (ēku un zemes) iegādes izmaksas</t>
    </r>
    <r>
      <rPr>
        <sz val="12"/>
        <rFont val="Aptos"/>
        <family val="2"/>
      </rPr>
      <t xml:space="preserve">
</t>
    </r>
    <r>
      <rPr>
        <i/>
        <sz val="12"/>
        <color indexed="12"/>
        <rFont val="Aptos"/>
        <family val="2"/>
      </rPr>
      <t>MK noteikumu 32.3.6. apakšpunkts (tikai zemes iegādes izmaksas)</t>
    </r>
  </si>
  <si>
    <t>10.</t>
  </si>
  <si>
    <t>1.6.</t>
  </si>
  <si>
    <r>
      <rPr>
        <b/>
        <sz val="12"/>
        <rFont val="Aptos"/>
        <family val="2"/>
      </rPr>
      <t>Informatīvo un publicitātes pasākumu izmaksas</t>
    </r>
    <r>
      <rPr>
        <sz val="12"/>
        <rFont val="Aptos"/>
        <family val="2"/>
      </rPr>
      <t xml:space="preserve">
</t>
    </r>
    <r>
      <rPr>
        <i/>
        <sz val="12"/>
        <color indexed="12"/>
        <rFont val="Aptos"/>
        <family val="2"/>
      </rPr>
      <t>MK noteikumu 32.8. apakšpunkt</t>
    </r>
    <r>
      <rPr>
        <sz val="12"/>
        <rFont val="Aptos"/>
        <family val="2"/>
      </rPr>
      <t>s</t>
    </r>
  </si>
  <si>
    <t>11.</t>
  </si>
  <si>
    <t>1.7.</t>
  </si>
  <si>
    <r>
      <rPr>
        <b/>
        <sz val="12"/>
        <rFont val="Aptos"/>
        <family val="2"/>
      </rPr>
      <t>Projekta iesnieguma un to pamatojošās dokumentācijas sagatavošanas izmaksas</t>
    </r>
    <r>
      <rPr>
        <sz val="12"/>
        <rFont val="Aptos"/>
        <family val="2"/>
      </rPr>
      <t xml:space="preserve"> 
</t>
    </r>
    <r>
      <rPr>
        <i/>
        <sz val="12"/>
        <color indexed="12"/>
        <rFont val="Aptos"/>
        <family val="2"/>
      </rPr>
      <t>MK noteikumu 32.9.1.3., 32.9.1.4., 32.9.1.5. apakšpunkts</t>
    </r>
  </si>
  <si>
    <r>
      <t xml:space="preserve">Izmaksas darbībām ūdenssaimniecībai  (komercdarbības atbalsts) 
</t>
    </r>
    <r>
      <rPr>
        <i/>
        <sz val="12"/>
        <color rgb="FF0000FF"/>
        <rFont val="Aptos"/>
        <family val="2"/>
      </rPr>
      <t>Komercdarbības atbalsts atbilstoši MK noteikumu 62. punktam, ko piemēro  izmaksām ūdensaimniecības infrastrukūras būvniecībai vai pārbūvei ar jaudas palielināšanu</t>
    </r>
  </si>
  <si>
    <t>2.1.1.</t>
  </si>
  <si>
    <t xml:space="preserve">Aprīkojuma un iekārtu izmaksas                                                      </t>
  </si>
  <si>
    <t>2.1.1.1.</t>
  </si>
  <si>
    <r>
      <t xml:space="preserve">Inženiertehnisko sistēmu un iekārtu iegāde un uzstādīšana, kas uzkrāj vai ražo enerģiju no atjaunojamiem energoresursiem, tai skaitā šo sistēmu un iekārtu funkcionalitātei nepieciešamo inženierbūvju būvniecība, kas ir minēto sistēmu un iekārtu sastāvdaļa 
</t>
    </r>
    <r>
      <rPr>
        <i/>
        <sz val="12"/>
        <color rgb="FF0000FF"/>
        <rFont val="Aptos"/>
        <family val="2"/>
      </rPr>
      <t>MK noteikumu 32.2.3. apakšpunkts</t>
    </r>
  </si>
  <si>
    <t>2.2.</t>
  </si>
  <si>
    <t>2.2.1.</t>
  </si>
  <si>
    <t>2.2.2.</t>
  </si>
  <si>
    <t>2.2.3.</t>
  </si>
  <si>
    <t>2.2.3.1.</t>
  </si>
  <si>
    <t>piemēram, būvuzraudzības izmaksas ūdenssaimniecības infrastruktūrai objektā "X"</t>
  </si>
  <si>
    <t>2.2.3.2.</t>
  </si>
  <si>
    <t>2.2.4.</t>
  </si>
  <si>
    <t>7.4.2.</t>
  </si>
  <si>
    <t>2.2.4.1.</t>
  </si>
  <si>
    <r>
      <t xml:space="preserve">Ūdenssaimniecības (dzeramā ūdens ieguves, sagatavošanas un piegādes infrastruktūra, sadzīves notekūdeņu savākšanas, attīrīšanas un novadīšanas infrastruktūra, izņemot ražošanas notekūdeņu priekšattīrīšanu, dūņu pārstrādi un apsaimniekošanu) būvniecība vai pārbūve (jaudas palielināšana)
</t>
    </r>
    <r>
      <rPr>
        <i/>
        <sz val="12"/>
        <color rgb="FF0000FF"/>
        <rFont val="Aptos"/>
        <family val="2"/>
      </rPr>
      <t>MK noteikumu 32.2.1., 32.7. apakšpunkts</t>
    </r>
  </si>
  <si>
    <t>2.2.4.1.1.</t>
  </si>
  <si>
    <t>piemēram, ūdensapgādes infrastruktūras izbūve ielā "X"</t>
  </si>
  <si>
    <t>2.2.4.1.2.</t>
  </si>
  <si>
    <t>piemēram, sadzīves notekūdeņu attīrīšanas iekārtu izbūve</t>
  </si>
  <si>
    <t>2.2.4.1.3.</t>
  </si>
  <si>
    <t>2.3.</t>
  </si>
  <si>
    <t>3.</t>
  </si>
  <si>
    <r>
      <t xml:space="preserve">Izmaksas darbībām siltumapgādei  (komercdarbības atbalsts) 
</t>
    </r>
    <r>
      <rPr>
        <i/>
        <sz val="12"/>
        <color rgb="FF0000FF"/>
        <rFont val="Aptos"/>
        <family val="2"/>
      </rPr>
      <t>Komercdarbības atbalsts atbilstoši MK noteikumu 62. punktam, ko piemēro  izmaksām siltumapgādes infrastrukūras būvniecībai vai pārbūvei ar jaudas palielināšanu</t>
    </r>
  </si>
  <si>
    <t>3.1.</t>
  </si>
  <si>
    <t>3.1.1.</t>
  </si>
  <si>
    <t>3.1.1.1.</t>
  </si>
  <si>
    <t>3.2.</t>
  </si>
  <si>
    <t>3.2.1.</t>
  </si>
  <si>
    <t>3.2.2.</t>
  </si>
  <si>
    <t>3.2.3.</t>
  </si>
  <si>
    <t>3.2.3.1.</t>
  </si>
  <si>
    <t>piemēram, būvuzraudzības izmaksas siltumapgādes pieslēguma izbūvei</t>
  </si>
  <si>
    <t>3.2.3.2.</t>
  </si>
  <si>
    <t>3.2.4.</t>
  </si>
  <si>
    <t>3.2.4.1.</t>
  </si>
  <si>
    <r>
      <t xml:space="preserve">Siltumapgādes infrastruktūras būvniecība vai pārbūve (jaudas palielināšana)
</t>
    </r>
    <r>
      <rPr>
        <i/>
        <sz val="12"/>
        <color rgb="FF0000FF"/>
        <rFont val="Aptos"/>
        <family val="2"/>
      </rPr>
      <t>MK noteikumu 32.2.1., 32.7. apakšpunkts</t>
    </r>
  </si>
  <si>
    <t>3.2.4.1.1.</t>
  </si>
  <si>
    <t>piemēram, siltumapgādes pieslēguma izbūve</t>
  </si>
  <si>
    <t>3.2.4.1.2.</t>
  </si>
  <si>
    <t>3.3.</t>
  </si>
  <si>
    <t>4.</t>
  </si>
  <si>
    <r>
      <t xml:space="preserve">Izmaksas darbībām komersanta - sadarbības partnera infrastruktūrai (komercdarbības atbalsts, regulas Nr.651/2014 14.pants, </t>
    </r>
    <r>
      <rPr>
        <b/>
        <i/>
        <sz val="12"/>
        <rFont val="Aptos"/>
        <family val="2"/>
      </rPr>
      <t>de minimis</t>
    </r>
    <r>
      <rPr>
        <b/>
        <sz val="12"/>
        <rFont val="Aptos"/>
        <family val="2"/>
      </rPr>
      <t xml:space="preserve"> projekta sagatavošanai)
</t>
    </r>
    <r>
      <rPr>
        <i/>
        <sz val="12"/>
        <color indexed="12"/>
        <rFont val="Aptos"/>
        <family val="2"/>
      </rPr>
      <t>Komercdarbības atbalsts atbilstoši MK noteikumu 48. un 63.punktam</t>
    </r>
  </si>
  <si>
    <t>4.1.</t>
  </si>
  <si>
    <t>4.1.1.</t>
  </si>
  <si>
    <r>
      <t xml:space="preserve">Projekta vadības personāla izmaksas
</t>
    </r>
    <r>
      <rPr>
        <i/>
        <sz val="12"/>
        <color indexed="12"/>
        <rFont val="Aptos"/>
        <family val="2"/>
      </rPr>
      <t>Projekta iesniedzēja projekta vadības personāla atlīdzības izmaksas, ja tās veido projekta ietvaros radīto pamatlīdzekļu vērtību                                  
MK noteikumu 32.10. apakšpunkts</t>
    </r>
  </si>
  <si>
    <t>4.2.</t>
  </si>
  <si>
    <t>4.2.1.</t>
  </si>
  <si>
    <t>4.2.1.1.</t>
  </si>
  <si>
    <r>
      <t xml:space="preserve">Inženiertehnisko sistēmu un iekārtu iegāde un uzstādīšana, kas uzkrāj vai ražo enerģiju no atjaunojamiem energoresursiem, tai skaitā šo sistēmu un iekārtu funkcionalitātei nepieciešamo inženierbūvju būvniecība, kas ir minēto sistēmu un iekārtu sastāvdaļa 
</t>
    </r>
    <r>
      <rPr>
        <i/>
        <sz val="12"/>
        <color indexed="12"/>
        <rFont val="Aptos"/>
        <family val="2"/>
      </rPr>
      <t xml:space="preserve">Atbilstoši MK noteikumu 32.1.8., 32.3.5.un 32.4.3.apakšpunktam izmaksas nedrīkst pārsniegt </t>
    </r>
    <r>
      <rPr>
        <b/>
        <i/>
        <sz val="12"/>
        <color indexed="12"/>
        <rFont val="Aptos"/>
        <family val="2"/>
      </rPr>
      <t>50%</t>
    </r>
    <r>
      <rPr>
        <i/>
        <sz val="12"/>
        <color indexed="12"/>
        <rFont val="Aptos"/>
        <family val="2"/>
      </rPr>
      <t xml:space="preserve"> no projekta kopējām attiecināmajām izmaksām </t>
    </r>
    <r>
      <rPr>
        <b/>
        <i/>
        <sz val="12"/>
        <color indexed="12"/>
        <rFont val="Aptos"/>
        <family val="2"/>
      </rPr>
      <t>un</t>
    </r>
    <r>
      <rPr>
        <i/>
        <sz val="12"/>
        <color indexed="12"/>
        <rFont val="Aptos"/>
        <family val="2"/>
      </rPr>
      <t xml:space="preserve"> atbilstoši MK noteikumu 48.3.4.apakšpunktam </t>
    </r>
    <r>
      <rPr>
        <b/>
        <i/>
        <sz val="12"/>
        <color indexed="12"/>
        <rFont val="Aptos"/>
        <family val="2"/>
      </rPr>
      <t>izmaksas nedrīkst pārsniegt 30% no attiecināmo izmaksu summas, kurām piemēro regulas Nr.651/2014 14.panta atbalstu (izmaksas kodos "7.1." un "11." neieskaita, jo tas ir de minimis atbalsts)</t>
    </r>
    <r>
      <rPr>
        <i/>
        <sz val="12"/>
        <color indexed="12"/>
        <rFont val="Aptos"/>
        <family val="2"/>
      </rPr>
      <t xml:space="preserve">  </t>
    </r>
  </si>
  <si>
    <t>4.3.</t>
  </si>
  <si>
    <t>4.3.1.</t>
  </si>
  <si>
    <r>
      <rPr>
        <b/>
        <sz val="12"/>
        <rFont val="Aptos"/>
        <family val="2"/>
      </rPr>
      <t>Projektēšanas izmaksas</t>
    </r>
    <r>
      <rPr>
        <sz val="12"/>
        <rFont val="Aptos"/>
        <family val="2"/>
      </rPr>
      <t xml:space="preserve">
</t>
    </r>
    <r>
      <rPr>
        <i/>
        <sz val="12"/>
        <color indexed="12"/>
        <rFont val="Aptos"/>
        <family val="2"/>
      </rPr>
      <t>MK noteikumu 32.9.1.1., 32.9.1.2. apakšpunkts</t>
    </r>
    <r>
      <rPr>
        <sz val="12"/>
        <rFont val="Aptos"/>
        <family val="2"/>
      </rPr>
      <t xml:space="preserve"> </t>
    </r>
    <r>
      <rPr>
        <b/>
        <i/>
        <sz val="12"/>
        <color indexed="12"/>
        <rFont val="Aptos"/>
        <family val="2"/>
      </rPr>
      <t>(tikai kā de minimis atbalsts)</t>
    </r>
  </si>
  <si>
    <t>4.3.2.</t>
  </si>
  <si>
    <t>4.3.3.</t>
  </si>
  <si>
    <r>
      <rPr>
        <b/>
        <sz val="12"/>
        <rFont val="Aptos"/>
        <family val="2"/>
      </rPr>
      <t xml:space="preserve">Būvuzraudzības izmaksas </t>
    </r>
    <r>
      <rPr>
        <sz val="12"/>
        <rFont val="Aptos"/>
        <family val="2"/>
      </rPr>
      <t xml:space="preserve">
</t>
    </r>
    <r>
      <rPr>
        <i/>
        <sz val="12"/>
        <color indexed="12"/>
        <rFont val="Aptos"/>
        <family val="2"/>
      </rPr>
      <t>MK noteikumu 32.9.2. apakšpunkts</t>
    </r>
  </si>
  <si>
    <t>4.3.3.1.</t>
  </si>
  <si>
    <t>4.3.3.2.</t>
  </si>
  <si>
    <t>4.3.4.</t>
  </si>
  <si>
    <r>
      <rPr>
        <b/>
        <sz val="12"/>
        <rFont val="Aptos"/>
        <family val="2"/>
      </rPr>
      <t>Būvdarbu izmaksas</t>
    </r>
    <r>
      <rPr>
        <sz val="12"/>
        <rFont val="Aptos"/>
        <family val="2"/>
      </rPr>
      <t xml:space="preserve"> (infrastruktūra – ceļu, ūdensvadu, kanalizācijas, utt., tai skaitā labiekārtošanas izmaksas)</t>
    </r>
  </si>
  <si>
    <t>7.4.1.</t>
  </si>
  <si>
    <t>4.3.4.1.</t>
  </si>
  <si>
    <r>
      <t xml:space="preserve">Uzņēmējdarbības teritorijas attīstīšana un labiekārtošana 
</t>
    </r>
    <r>
      <rPr>
        <i/>
        <sz val="12"/>
        <color indexed="12"/>
        <rFont val="Aptos"/>
        <family val="2"/>
      </rPr>
      <t xml:space="preserve">MK noteikumu 32.1.1., 32.1.3., 32.1.4., 32.1.5., 32.1.6., 32.1.7., 32.5., </t>
    </r>
    <r>
      <rPr>
        <i/>
        <sz val="12"/>
        <color rgb="FFFF0000"/>
        <rFont val="Aptos"/>
        <family val="2"/>
      </rPr>
      <t>32.5.¹</t>
    </r>
    <r>
      <rPr>
        <i/>
        <sz val="12"/>
        <color indexed="12"/>
        <rFont val="Aptos"/>
        <family val="2"/>
      </rPr>
      <t>, 32.7. apakšpunkts</t>
    </r>
  </si>
  <si>
    <t>4.3.4.1.1.</t>
  </si>
  <si>
    <t xml:space="preserve">piemēram, teritorijas attīrīšana, stāvlaukuma izbūve, atpūtas zonas darbiniekiem ierīkošana </t>
  </si>
  <si>
    <t>7.4.3.</t>
  </si>
  <si>
    <t>4.3.4.2.</t>
  </si>
  <si>
    <r>
      <t xml:space="preserve">Elektroenerģijas infrastruktūras būvniecība vai pārbūve (jaudas palielināšana, apakšstaciju izbūve), izņemot izmaksas, kas saistītas ar elektrostacijas vai koģenerācijas stacijas būvniecību
</t>
    </r>
    <r>
      <rPr>
        <i/>
        <sz val="12"/>
        <color indexed="12"/>
        <rFont val="Aptos"/>
        <family val="2"/>
      </rPr>
      <t>MK noteikumu 32.2.2., 32.7. apakšpunkta izmaksas, ja atbalstītie infrastruktūras objekti pēc projekta īstenošanas ir sadales sistēmas operatora īpašumā</t>
    </r>
  </si>
  <si>
    <t>4.3.4.2.1.</t>
  </si>
  <si>
    <t xml:space="preserve">piemēram, elektrības pieslēguma, kuru nodos sadales sistēmas operatora īpašumā, izbūve sadarbības partnera - komersanta ēkai </t>
  </si>
  <si>
    <t>4.3.4.3.</t>
  </si>
  <si>
    <r>
      <t xml:space="preserve">Satiksmes infrastruktūras izmaksas
</t>
    </r>
    <r>
      <rPr>
        <i/>
        <sz val="12"/>
        <color indexed="12"/>
        <rFont val="Aptos"/>
        <family val="2"/>
      </rPr>
      <t>MK noteikumu 32.5., 32.3.1., 32.3.2., 32.3.3., 32.3.4., 32.7. apakšpunkts</t>
    </r>
  </si>
  <si>
    <t>4.3.4.3.1.</t>
  </si>
  <si>
    <t>piemēram, komersanta teritorijā esošas satiksmes infrastruktūras izbūve</t>
  </si>
  <si>
    <t>7.5.</t>
  </si>
  <si>
    <t>4.3.5.</t>
  </si>
  <si>
    <r>
      <t xml:space="preserve">Būvdarbu izmaksas (ēkas), tai skaitā labiekārtošanas izmaksas
</t>
    </r>
    <r>
      <rPr>
        <i/>
        <sz val="12"/>
        <color indexed="12"/>
        <rFont val="Aptos"/>
        <family val="2"/>
      </rPr>
      <t>(teritorija labiekārtošanas izmaksas norāda zem koda 7.4.1.)</t>
    </r>
  </si>
  <si>
    <t>7.5.1.</t>
  </si>
  <si>
    <t>4.3.5.1.</t>
  </si>
  <si>
    <r>
      <t xml:space="preserve">Ēku un ar tām saistītās infrastruktūras izmaksas
</t>
    </r>
    <r>
      <rPr>
        <i/>
        <sz val="12"/>
        <color indexed="12"/>
        <rFont val="Aptos"/>
        <family val="2"/>
      </rPr>
      <t>MK noteikumu 32.4.1., 32.4.2., 32.4.4., 32.4.5., 32.4.6., 32.4.7., 32.7. apakšpunkts</t>
    </r>
  </si>
  <si>
    <t>4.3.5.1.1.</t>
  </si>
  <si>
    <t>piemēram, ēkas "X" būvniecība</t>
  </si>
  <si>
    <t>4.4.</t>
  </si>
  <si>
    <r>
      <t xml:space="preserve">Projekta iesnieguma un to pamatojošās dokumentācijas sagatavošanas izmaksas 
</t>
    </r>
    <r>
      <rPr>
        <i/>
        <sz val="12"/>
        <color indexed="12"/>
        <rFont val="Aptos"/>
        <family val="2"/>
      </rPr>
      <t>MK noteikumu 32.9.1.3., 32.9.1.4., 32.9.1.5. apakšpunkts</t>
    </r>
    <r>
      <rPr>
        <b/>
        <sz val="12"/>
        <rFont val="Aptos"/>
        <family val="2"/>
      </rPr>
      <t xml:space="preserve"> </t>
    </r>
    <r>
      <rPr>
        <b/>
        <i/>
        <sz val="12"/>
        <color indexed="12"/>
        <rFont val="Aptos"/>
        <family val="2"/>
      </rPr>
      <t>(tikai kā de minimis atbalsts)</t>
    </r>
  </si>
  <si>
    <r>
      <t xml:space="preserve">Izmaksas darbībām AER risinājumiem, tikai pie nomas infrastruktūras (komercdarbības atbalsts, regulas Nr.651/2014 41.pants, </t>
    </r>
    <r>
      <rPr>
        <b/>
        <i/>
        <sz val="12"/>
        <rFont val="Aptos"/>
        <family val="2"/>
      </rPr>
      <t xml:space="preserve">de minimis </t>
    </r>
    <r>
      <rPr>
        <b/>
        <sz val="12"/>
        <rFont val="Aptos"/>
        <family val="2"/>
      </rPr>
      <t xml:space="preserve">projekta sagatavošanai) 
</t>
    </r>
    <r>
      <rPr>
        <i/>
        <sz val="12"/>
        <color indexed="12"/>
        <rFont val="Aptos"/>
        <family val="2"/>
      </rPr>
      <t>Komercdarbības atbalsts atbilstoši MK noteikumu 49. un 63.punktam</t>
    </r>
  </si>
  <si>
    <t>5.1.</t>
  </si>
  <si>
    <t>5.1.1.</t>
  </si>
  <si>
    <t>Aprīkojuma un iekārtu izmaksas</t>
  </si>
  <si>
    <t>5.1.1.1.</t>
  </si>
  <si>
    <r>
      <t xml:space="preserve">Inženiertehnisko sistēmu un iekārtu iegāde un uzstādīšana, kas uzkrāj vai ražo enerģiju no atjaunojamiem energoresursiem, tai skaitā šo sistēmu un iekārtu funkcionalitātei nepieciešamo inženierbūvju būvniecība, kas ir minēto sistēmu un iekārtu sastāvdaļa 
</t>
    </r>
    <r>
      <rPr>
        <i/>
        <sz val="12"/>
        <color rgb="FF0000FF"/>
        <rFont val="Aptos"/>
        <family val="2"/>
      </rPr>
      <t>MK noteikumu 32.1.8., 32.3.5., 32.4.3., 32.7. apakšpunkts</t>
    </r>
  </si>
  <si>
    <t>5.2.</t>
  </si>
  <si>
    <t>5.2.1.</t>
  </si>
  <si>
    <r>
      <rPr>
        <b/>
        <sz val="12"/>
        <rFont val="Aptos"/>
        <family val="2"/>
      </rPr>
      <t>Projektēšanas izmaksas</t>
    </r>
    <r>
      <rPr>
        <sz val="12"/>
        <rFont val="Aptos"/>
        <family val="2"/>
      </rPr>
      <t xml:space="preserve">
</t>
    </r>
    <r>
      <rPr>
        <i/>
        <sz val="12"/>
        <color indexed="12"/>
        <rFont val="Aptos"/>
        <family val="2"/>
      </rPr>
      <t>MK noteikumu 32.9.1.1., 32.9.1.2. apakšpunkts</t>
    </r>
    <r>
      <rPr>
        <b/>
        <i/>
        <sz val="12"/>
        <color indexed="12"/>
        <rFont val="Aptos"/>
        <family val="2"/>
      </rPr>
      <t xml:space="preserve"> (tikai kā de minimis atbalsts)</t>
    </r>
  </si>
  <si>
    <t>5.2.2.</t>
  </si>
  <si>
    <t>5.2.3.</t>
  </si>
  <si>
    <t>5.2.3.1.</t>
  </si>
  <si>
    <t>5.2.3.2.</t>
  </si>
  <si>
    <t>5.3.</t>
  </si>
  <si>
    <r>
      <rPr>
        <b/>
        <sz val="12"/>
        <rFont val="Aptos"/>
        <family val="2"/>
      </rPr>
      <t>Projekta iesnieguma un to pamatojošās dokumentācijas sagatavošanas izmaksas</t>
    </r>
    <r>
      <rPr>
        <sz val="12"/>
        <rFont val="Aptos"/>
        <family val="2"/>
      </rPr>
      <t xml:space="preserve"> 
</t>
    </r>
    <r>
      <rPr>
        <i/>
        <sz val="12"/>
        <color indexed="12"/>
        <rFont val="Aptos"/>
        <family val="2"/>
      </rPr>
      <t xml:space="preserve">MK noteikumu 32.9.1.3., 32.9.1.4., 32.9.1.5.apakšpunkts </t>
    </r>
    <r>
      <rPr>
        <b/>
        <i/>
        <sz val="12"/>
        <color indexed="12"/>
        <rFont val="Aptos"/>
        <family val="2"/>
      </rPr>
      <t>(tikai kā de minimis atbalsts)</t>
    </r>
  </si>
  <si>
    <r>
      <t xml:space="preserve">Izmaksas darbībām remediācijai un sanācijai (komercdarbības atbalsts, regulas Nr.651/2014 45.pants, </t>
    </r>
    <r>
      <rPr>
        <b/>
        <i/>
        <sz val="12"/>
        <rFont val="Aptos"/>
        <family val="2"/>
      </rPr>
      <t>de minimis</t>
    </r>
    <r>
      <rPr>
        <b/>
        <sz val="12"/>
        <rFont val="Aptos"/>
        <family val="2"/>
      </rPr>
      <t xml:space="preserve"> projekta sagatavošanai)
</t>
    </r>
    <r>
      <rPr>
        <i/>
        <sz val="12"/>
        <color indexed="12"/>
        <rFont val="Aptos"/>
        <family val="2"/>
      </rPr>
      <t xml:space="preserve">Komercdarbības atbalsts atbilstoši MK noteikumu 50. un 63.punktam </t>
    </r>
  </si>
  <si>
    <t>6.1.</t>
  </si>
  <si>
    <t>6.1.1.</t>
  </si>
  <si>
    <t>6.1.2.</t>
  </si>
  <si>
    <t>6.1.3.</t>
  </si>
  <si>
    <t>6.1.3.1.</t>
  </si>
  <si>
    <t>piemēram, remediācijas un sanācijas darbu uzraudzība</t>
  </si>
  <si>
    <t>6.1.4.</t>
  </si>
  <si>
    <t>7.4.5.</t>
  </si>
  <si>
    <t>6.1.4.1.</t>
  </si>
  <si>
    <r>
      <t xml:space="preserve">Remediācijas un  sanācijas darbu, arī būvdarbu, izmaksas 
</t>
    </r>
    <r>
      <rPr>
        <i/>
        <sz val="12"/>
        <color indexed="12"/>
        <rFont val="Aptos"/>
        <family val="2"/>
      </rPr>
      <t>MK noteikumu 32.6. apakšpunkts</t>
    </r>
  </si>
  <si>
    <r>
      <t xml:space="preserve">Izmaksas darbībām nomas infrastruktūrai, ja nav zināms komersants (komercdarbības atbalsts, regulas Nr.651/2014 56.pants, </t>
    </r>
    <r>
      <rPr>
        <b/>
        <i/>
        <sz val="12"/>
        <rFont val="Aptos"/>
        <family val="2"/>
      </rPr>
      <t>de minimis</t>
    </r>
    <r>
      <rPr>
        <b/>
        <sz val="12"/>
        <rFont val="Aptos"/>
        <family val="2"/>
      </rPr>
      <t xml:space="preserve"> projekta sagatavošanai) 
</t>
    </r>
    <r>
      <rPr>
        <i/>
        <sz val="12"/>
        <color indexed="12"/>
        <rFont val="Aptos"/>
        <family val="2"/>
      </rPr>
      <t>Komercdarbības atbalsts atbilstoši MK noteikumu 51. un 63.punktam</t>
    </r>
    <r>
      <rPr>
        <b/>
        <sz val="12"/>
        <rFont val="Aptos"/>
        <family val="2"/>
      </rPr>
      <t xml:space="preserve"> </t>
    </r>
  </si>
  <si>
    <t>7.1.1.</t>
  </si>
  <si>
    <r>
      <t xml:space="preserve">Projekta vadības personāla izmaksas
</t>
    </r>
    <r>
      <rPr>
        <i/>
        <sz val="12"/>
        <color indexed="12"/>
        <rFont val="Aptos"/>
        <family val="2"/>
      </rPr>
      <t>Projekta vadības personāla atlīdzības izmaksas, ja tās veido projekta ietvaros radīto pamatlīdzekļu vērtību                                  
MK noteikumu 32.10. apakšpunkts</t>
    </r>
  </si>
  <si>
    <t>7.2.1.</t>
  </si>
  <si>
    <t>7.2.2.</t>
  </si>
  <si>
    <t>7.2.3.</t>
  </si>
  <si>
    <t>7.2.3.1.</t>
  </si>
  <si>
    <t>7.2.3.2.</t>
  </si>
  <si>
    <t>7.2.4.</t>
  </si>
  <si>
    <t>7.2.4.1.</t>
  </si>
  <si>
    <r>
      <t xml:space="preserve">Uzņēmējdarbības teritorijas attīstīšana un labiekārtošana 
</t>
    </r>
    <r>
      <rPr>
        <i/>
        <sz val="12"/>
        <color indexed="12"/>
        <rFont val="Aptos"/>
        <family val="2"/>
      </rPr>
      <t xml:space="preserve">MK noteikumu 32.1.1., 32.1.2., 32.1.3., 32.1.4., 32.1.5., 32.1.6., 32.5., </t>
    </r>
    <r>
      <rPr>
        <i/>
        <sz val="12"/>
        <color rgb="FFFF0000"/>
        <rFont val="Aptos"/>
        <family val="2"/>
      </rPr>
      <t>32.5.¹,</t>
    </r>
    <r>
      <rPr>
        <i/>
        <sz val="12"/>
        <color indexed="12"/>
        <rFont val="Aptos"/>
        <family val="2"/>
      </rPr>
      <t xml:space="preserve"> 32.7. apakšpunkts</t>
    </r>
  </si>
  <si>
    <t>7.2.4.1.1.</t>
  </si>
  <si>
    <t>7.2.4.1.2.</t>
  </si>
  <si>
    <r>
      <t xml:space="preserve">piemēram, dzelzceļa iekšējā tīkla izbūve
</t>
    </r>
    <r>
      <rPr>
        <i/>
        <sz val="11"/>
        <color indexed="12"/>
        <rFont val="Aptos"/>
        <family val="2"/>
      </rPr>
      <t>(MK noteikumu 32.11.apakšpunkta izmaksas privātās lietošanas dzelzceļa infrastruktūras savienojuma posmam plāno 8.darbības "Izmaksas darbībai privātās lietošanas dzelzceļa infrastruktūras savienojumam (nepiemēro komercdarbības atbalstu)" izmaksu ietvaros un no līdzekļiem, kas ir brīvi no komercdarbības atbalsta)</t>
    </r>
  </si>
  <si>
    <t>7.2.4.2.</t>
  </si>
  <si>
    <t>7.2.4.2.1.</t>
  </si>
  <si>
    <t xml:space="preserve">piemēram, elektrības pieslēguma, kuru nodos sadales sistēmas operatora īpašumā, izbūve nomas infrastruktūrai </t>
  </si>
  <si>
    <t>7.2.4.3.</t>
  </si>
  <si>
    <t>7.2.4.3.1.</t>
  </si>
  <si>
    <t>piemēram, satiksmes infrastruktūras izbūve, kuru plānots nodot nomā</t>
  </si>
  <si>
    <t>7.2.5.</t>
  </si>
  <si>
    <t>7.2.5.1.</t>
  </si>
  <si>
    <r>
      <t xml:space="preserve">Ēku un ar tām saistītās infrastruktūras izmaksas
</t>
    </r>
    <r>
      <rPr>
        <i/>
        <sz val="12"/>
        <color indexed="12"/>
        <rFont val="Aptos"/>
        <family val="2"/>
      </rPr>
      <t>MK noteikumu 32.4.1., 32.4.2., 32.4.4., 32.4.5., 32.4.6., 32.7. apakšpunkts</t>
    </r>
  </si>
  <si>
    <t>7.2.5.1.1.</t>
  </si>
  <si>
    <t>piemēram, ēkas "X" būvniecība, kuru paredzēts nodot nomā komersantiem</t>
  </si>
  <si>
    <r>
      <rPr>
        <b/>
        <sz val="12"/>
        <rFont val="Aptos"/>
        <family val="2"/>
      </rPr>
      <t>Projekta iesnieguma un to pamatojošās dokumentācijas sagatavošanas izmaksas</t>
    </r>
    <r>
      <rPr>
        <sz val="12"/>
        <rFont val="Aptos"/>
        <family val="2"/>
      </rPr>
      <t xml:space="preserve"> 
</t>
    </r>
    <r>
      <rPr>
        <i/>
        <sz val="12"/>
        <color indexed="12"/>
        <rFont val="Aptos"/>
        <family val="2"/>
      </rPr>
      <t>MK noteikumu 32.9.1.3., 32.9.1.4., 32.9.1.5.apakšpunkts</t>
    </r>
    <r>
      <rPr>
        <sz val="12"/>
        <rFont val="Aptos"/>
        <family val="2"/>
      </rPr>
      <t xml:space="preserve"> </t>
    </r>
    <r>
      <rPr>
        <i/>
        <sz val="12"/>
        <color indexed="12"/>
        <rFont val="Aptos"/>
        <family val="2"/>
      </rPr>
      <t>(tikai kā de minimis atbalsts)</t>
    </r>
  </si>
  <si>
    <t>8.</t>
  </si>
  <si>
    <r>
      <rPr>
        <b/>
        <i/>
        <sz val="12"/>
        <rFont val="Aptos"/>
        <family val="2"/>
      </rPr>
      <t>Izmaksas darbībai privātās lietošanas dzelzceļa infrastruktūras savienojumam (nepiemēro komercdarbības atbalstu)</t>
    </r>
    <r>
      <rPr>
        <b/>
        <sz val="12"/>
        <rFont val="Aptos"/>
        <family val="2"/>
      </rPr>
      <t xml:space="preserve">
</t>
    </r>
    <r>
      <rPr>
        <i/>
        <sz val="12"/>
        <color indexed="12"/>
        <rFont val="Aptos"/>
        <family val="2"/>
      </rPr>
      <t>Privātās lietošanas dzelzceļa infrastruktūras savienojuma izmaksas no publiskās lietošanas dzelzceļa infrastruktūras līdz uzņēmējdarbības teritorijai un ar tām saistītās izmaksas, ko finansē 100 procentu apmērā no līdzekļiem, kas ir brīvi no komercdarbības atbalsta. Taisnīgas pārkārtošanās fonda finansējumu šīm izmaksām neplāno.</t>
    </r>
  </si>
  <si>
    <t>8.1.</t>
  </si>
  <si>
    <t>8.1.1.</t>
  </si>
  <si>
    <t>8.1.1.1.</t>
  </si>
  <si>
    <r>
      <t xml:space="preserve">Uzņēmējdarbības teritorijas attīstīšana un labiekārtošana 
</t>
    </r>
    <r>
      <rPr>
        <i/>
        <sz val="12"/>
        <color indexed="12"/>
        <rFont val="Aptos"/>
        <family val="2"/>
      </rPr>
      <t xml:space="preserve">MK noteikumu 32.11.apakšpunkta izmaksas privātās lietošanas dzelceļa infrastruktūras savienojuma posma izbūvei, pārbūvei vai atjaunošanai un ar šī izmaksām saistītās izmaksas (piemēram., būvuzraudzība, autoruzraudzība). Savienojuma izmaksas plāno, ja 7.darbības "Darbības nomas infrastruktūrai, ja nav zināms komersants (komercdarbības atbalsts, regulas Nr.651/2014 56.pants, de minimis projekta sagatavošanai)" izmaksu ietvaros plānotas iekšējā dzelzceļa tīkla izmaksas. </t>
    </r>
  </si>
  <si>
    <t>Sadarbības partneris:</t>
  </si>
  <si>
    <r>
      <rPr>
        <b/>
        <vertAlign val="superscript"/>
        <sz val="12"/>
        <rFont val="Aptos"/>
        <family val="2"/>
      </rPr>
      <t>1</t>
    </r>
    <r>
      <rPr>
        <b/>
        <sz val="12"/>
        <rFont val="Aptos"/>
        <family val="2"/>
      </rPr>
      <t xml:space="preserve"> Tabulā atspoguļo projekta iesnieguma sadaļā "Projekta budžeta kopsavilkums" un izmaksu un ieguvumu analīzes modelī paredzēto izmaksu detalizētu sadalījumu.</t>
    </r>
    <r>
      <rPr>
        <b/>
        <u/>
        <sz val="12"/>
        <rFont val="Aptos"/>
        <family val="2"/>
      </rPr>
      <t xml:space="preserve"> </t>
    </r>
    <r>
      <rPr>
        <b/>
        <sz val="12"/>
        <rFont val="Aptos"/>
        <family val="2"/>
      </rPr>
      <t xml:space="preserve">
! Tabulā var paredzēt jaunas rindas vai dzēst tās, kas neattiecas uz projekta iesniegumu.</t>
    </r>
  </si>
  <si>
    <r>
      <rPr>
        <b/>
        <vertAlign val="superscript"/>
        <sz val="12"/>
        <rFont val="Aptos"/>
        <family val="2"/>
      </rPr>
      <t xml:space="preserve">2 </t>
    </r>
    <r>
      <rPr>
        <b/>
        <sz val="12"/>
        <rFont val="Aptos"/>
        <family val="2"/>
      </rPr>
      <t>Ministru kabineta 2023. gada 17. oktobra noteikumu Nr. 593 "Eiropas Savienības kohēzijas politikas programmas 2021.–2027. gadam 6.1.1. specifiskā atbalsta mērķa "Pārejas uz klimatneitralitāti radīto ekonomisko, sociālo un vides seku mazināšana visvairāk skartajos reģionos" 6.1.1.3. pasākuma "Atbalsts uzņēmējdarbībai nepieciešamās publiskās infrastruktūras attīstībai, veicinot pāreju uz klimatneitrālu ekonomiku" īstenošanas noteikumi" (turpmāk - MK noteikumi)</t>
    </r>
  </si>
  <si>
    <r>
      <rPr>
        <b/>
        <vertAlign val="superscript"/>
        <sz val="12"/>
        <rFont val="Aptos"/>
        <family val="2"/>
      </rPr>
      <t>3</t>
    </r>
    <r>
      <rPr>
        <b/>
        <sz val="12"/>
        <rFont val="Aptos"/>
        <family val="2"/>
      </rPr>
      <t xml:space="preserve"> Izmaksu pozīciju kodi atbilst projekta iesnieguma sadaļā "Projekta budžeta kopsavilkums" norādītajiem izmaksu pozīciju kodiem. Kodu numerāciju mainīt nedrīkst!</t>
    </r>
  </si>
  <si>
    <r>
      <rPr>
        <b/>
        <vertAlign val="superscript"/>
        <sz val="12"/>
        <rFont val="Aptos"/>
        <family val="2"/>
      </rPr>
      <t>4</t>
    </r>
    <r>
      <rPr>
        <b/>
        <sz val="12"/>
        <rFont val="Aptos"/>
        <family val="2"/>
      </rPr>
      <t xml:space="preserve"> Numerāciju kolonnā "Nr.p.k." pielāgo pēc nepieciešamības un projekta iesniedzēja ieskatiem.</t>
    </r>
  </si>
  <si>
    <t>ES fonda atbalsta likme</t>
  </si>
  <si>
    <r>
      <rPr>
        <b/>
        <vertAlign val="superscript"/>
        <sz val="12"/>
        <rFont val="Aptos"/>
        <family val="2"/>
      </rPr>
      <t>5</t>
    </r>
    <r>
      <rPr>
        <b/>
        <sz val="12"/>
        <rFont val="Aptos"/>
        <family val="2"/>
      </rPr>
      <t xml:space="preserve"> Izmaksu pozīcijās drīkst norādīt detalizētāku izmaksu pozīciju sadalījumu, paredzot vairākas apakšpozīcijas (piemēram, 11.izmaksu pozīcijā "Projekta iesnieguma un to pamatojošās dokumentācijas sagatavošanas izmaksas" var norādīt apakšpozīcijas - izmaksu un ieguvumu analīzes sagatavošanas izmaksas, ietekmes uz vidi novērtējuma dokumentu sagatavošanas izmaksas  u.tml.). Veicot šādus papildinājumus jāņem vērā, ka ir atbilstoši jāprecizē aprēķinu formulas iekļaujot šo apakšpoizīciju virspozīcijas formulā. Izmaksu pozīciju nosaukumus, kas atbilst kodiem, mainīt nedrīkst.</t>
    </r>
  </si>
  <si>
    <t>2.pielikums</t>
  </si>
  <si>
    <t>!! Ja projekta iesniedzējs iesniedz izmaksu un ieguvumu analīzi par visāk projekta darbībām, tad projekta budžeta kopsavilkuma pielikumā  kolonnas "F" līdz "AB" nav jāaizpilda.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</si>
</sst>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
  </numFmts>
  <fonts count="37" x14ac:knownFonts="1">
    <font>
      <sz val="11"/>
      <color theme="1"/>
      <name val="Calibri"/>
      <family val="2"/>
      <charset val="186"/>
      <scheme val="minor"/>
    </font>
    <font>
      <sz val="8"/>
      <name val="Times"/>
      <family val="1"/>
    </font>
    <font>
      <sz val="8"/>
      <name val="Calibri"/>
      <family val="2"/>
      <charset val="186"/>
    </font>
    <font>
      <sz val="11"/>
      <color theme="1"/>
      <name val="Calibri"/>
      <family val="2"/>
      <charset val="186"/>
      <scheme val="minor"/>
    </font>
    <font>
      <sz val="11"/>
      <name val="Aptos"/>
      <family val="2"/>
    </font>
    <font>
      <sz val="10"/>
      <name val="Aptos"/>
      <family val="2"/>
    </font>
    <font>
      <b/>
      <sz val="16"/>
      <name val="Aptos"/>
      <family val="2"/>
    </font>
    <font>
      <b/>
      <sz val="12"/>
      <name val="Aptos"/>
      <family val="2"/>
    </font>
    <font>
      <b/>
      <sz val="14"/>
      <color rgb="FF000000"/>
      <name val="Aptos"/>
      <family val="2"/>
    </font>
    <font>
      <b/>
      <vertAlign val="superscript"/>
      <sz val="14"/>
      <color rgb="FF000000"/>
      <name val="Aptos"/>
      <family val="2"/>
    </font>
    <font>
      <sz val="14"/>
      <name val="Aptos"/>
      <family val="2"/>
    </font>
    <font>
      <sz val="11"/>
      <color theme="1"/>
      <name val="Aptos"/>
      <family val="2"/>
    </font>
    <font>
      <sz val="12"/>
      <name val="Aptos"/>
      <family val="2"/>
    </font>
    <font>
      <b/>
      <sz val="11"/>
      <name val="Aptos"/>
      <family val="2"/>
    </font>
    <font>
      <b/>
      <sz val="10"/>
      <color theme="1"/>
      <name val="Aptos"/>
      <family val="2"/>
    </font>
    <font>
      <b/>
      <sz val="10"/>
      <name val="Aptos"/>
      <family val="2"/>
    </font>
    <font>
      <b/>
      <vertAlign val="superscript"/>
      <sz val="10"/>
      <name val="Aptos"/>
      <family val="2"/>
    </font>
    <font>
      <b/>
      <sz val="10"/>
      <color theme="0" tint="-0.499984740745262"/>
      <name val="Aptos"/>
      <family val="2"/>
    </font>
    <font>
      <b/>
      <vertAlign val="superscript"/>
      <sz val="10"/>
      <color indexed="23"/>
      <name val="Aptos"/>
      <family val="2"/>
    </font>
    <font>
      <b/>
      <sz val="12"/>
      <color theme="0" tint="-0.499984740745262"/>
      <name val="Aptos"/>
      <family val="2"/>
    </font>
    <font>
      <i/>
      <sz val="12"/>
      <color indexed="12"/>
      <name val="Aptos"/>
      <family val="2"/>
    </font>
    <font>
      <i/>
      <vertAlign val="superscript"/>
      <sz val="12"/>
      <color indexed="12"/>
      <name val="Aptos"/>
      <family val="2"/>
    </font>
    <font>
      <sz val="12"/>
      <color theme="1"/>
      <name val="Aptos"/>
      <family val="2"/>
    </font>
    <font>
      <sz val="12"/>
      <color theme="0" tint="-0.499984740745262"/>
      <name val="Aptos"/>
      <family val="2"/>
    </font>
    <font>
      <i/>
      <sz val="12"/>
      <color indexed="62"/>
      <name val="Aptos"/>
      <family val="2"/>
    </font>
    <font>
      <sz val="12"/>
      <color indexed="12"/>
      <name val="Aptos"/>
      <family val="2"/>
    </font>
    <font>
      <i/>
      <sz val="11"/>
      <name val="Aptos"/>
      <family val="2"/>
    </font>
    <font>
      <i/>
      <sz val="12"/>
      <color rgb="FF0000FF"/>
      <name val="Aptos"/>
      <family val="2"/>
    </font>
    <font>
      <b/>
      <i/>
      <sz val="12"/>
      <name val="Aptos"/>
      <family val="2"/>
    </font>
    <font>
      <b/>
      <i/>
      <sz val="12"/>
      <color indexed="12"/>
      <name val="Aptos"/>
      <family val="2"/>
    </font>
    <font>
      <i/>
      <sz val="11"/>
      <color indexed="12"/>
      <name val="Aptos"/>
      <family val="2"/>
    </font>
    <font>
      <b/>
      <vertAlign val="superscript"/>
      <sz val="12"/>
      <name val="Aptos"/>
      <family val="2"/>
    </font>
    <font>
      <b/>
      <u/>
      <sz val="12"/>
      <name val="Aptos"/>
      <family val="2"/>
    </font>
    <font>
      <i/>
      <sz val="12"/>
      <color rgb="FFFF0000"/>
      <name val="Aptos"/>
      <family val="2"/>
    </font>
    <font>
      <sz val="11"/>
      <color rgb="FFFF0000"/>
      <name val="Aptos"/>
      <family val="2"/>
    </font>
    <font>
      <sz val="10"/>
      <color theme="1"/>
      <name val="Calibri"/>
      <family val="2"/>
      <charset val="186"/>
      <scheme val="minor"/>
    </font>
    <font>
      <b/>
      <i/>
      <sz val="11"/>
      <color theme="5" tint="-0.249977111117893"/>
      <name val="Aptos"/>
      <family val="2"/>
    </font>
  </fonts>
  <fills count="14">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rgb="FFFFCC00"/>
        <bgColor indexed="64"/>
      </patternFill>
    </fill>
    <fill>
      <patternFill patternType="solid">
        <fgColor theme="0" tint="-4.9989318521683403E-2"/>
        <bgColor indexed="64"/>
      </patternFill>
    </fill>
    <fill>
      <patternFill patternType="solid">
        <fgColor theme="3" tint="0.59999389629810485"/>
        <bgColor indexed="64"/>
      </patternFill>
    </fill>
    <fill>
      <patternFill patternType="solid">
        <fgColor theme="0" tint="-0.249977111117893"/>
        <bgColor indexed="64"/>
      </patternFill>
    </fill>
    <fill>
      <patternFill patternType="solid">
        <fgColor rgb="FFFFC000"/>
        <bgColor indexed="64"/>
      </patternFill>
    </fill>
    <fill>
      <patternFill patternType="solid">
        <fgColor theme="6" tint="0.59999389629810485"/>
        <bgColor indexed="64"/>
      </patternFill>
    </fill>
    <fill>
      <patternFill patternType="solid">
        <fgColor theme="2" tint="-0.249977111117893"/>
        <bgColor indexed="64"/>
      </patternFill>
    </fill>
    <fill>
      <patternFill patternType="solid">
        <fgColor rgb="FFFFFF00"/>
        <bgColor indexed="64"/>
      </patternFill>
    </fill>
    <fill>
      <patternFill patternType="solid">
        <fgColor rgb="FF92D050"/>
        <bgColor indexed="64"/>
      </patternFill>
    </fill>
    <fill>
      <patternFill patternType="solid">
        <fgColor theme="9" tint="0.59999389629810485"/>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diagonalUp="1"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0"/>
    <xf numFmtId="9" fontId="3" fillId="0" borderId="0" applyFont="0" applyFill="0" applyBorder="0" applyAlignment="0" applyProtection="0"/>
  </cellStyleXfs>
  <cellXfs count="95">
    <xf numFmtId="0" fontId="0" fillId="0" borderId="0" xfId="0"/>
    <xf numFmtId="0" fontId="4" fillId="0" borderId="0" xfId="0" applyFont="1"/>
    <xf numFmtId="0" fontId="5" fillId="0" borderId="0" xfId="0" applyFont="1" applyAlignment="1">
      <alignment horizontal="right" vertical="center"/>
    </xf>
    <xf numFmtId="4" fontId="7" fillId="8" borderId="0" xfId="0" applyNumberFormat="1" applyFont="1" applyFill="1" applyAlignment="1">
      <alignment vertical="center"/>
    </xf>
    <xf numFmtId="164" fontId="4" fillId="0" borderId="0" xfId="2" applyNumberFormat="1" applyFont="1"/>
    <xf numFmtId="0" fontId="6" fillId="0" borderId="0" xfId="0" applyFont="1" applyAlignment="1">
      <alignment vertical="center"/>
    </xf>
    <xf numFmtId="0" fontId="6" fillId="3" borderId="0" xfId="0" applyFont="1" applyFill="1"/>
    <xf numFmtId="0" fontId="4" fillId="3" borderId="0" xfId="0" applyFont="1" applyFill="1"/>
    <xf numFmtId="0" fontId="6" fillId="3" borderId="0" xfId="0" applyFont="1" applyFill="1" applyAlignment="1">
      <alignment vertical="center"/>
    </xf>
    <xf numFmtId="0" fontId="6" fillId="6" borderId="0" xfId="0" applyFont="1" applyFill="1"/>
    <xf numFmtId="0" fontId="4" fillId="6" borderId="0" xfId="0" applyFont="1" applyFill="1"/>
    <xf numFmtId="0" fontId="6" fillId="6" borderId="0" xfId="0" applyFont="1" applyFill="1" applyAlignment="1">
      <alignment vertical="center"/>
    </xf>
    <xf numFmtId="0" fontId="6" fillId="2" borderId="0" xfId="0" applyFont="1" applyFill="1" applyAlignment="1">
      <alignment horizontal="center" vertical="center"/>
    </xf>
    <xf numFmtId="0" fontId="11" fillId="2" borderId="0" xfId="0" applyFont="1" applyFill="1" applyAlignment="1">
      <alignment horizontal="center"/>
    </xf>
    <xf numFmtId="3" fontId="12" fillId="4" borderId="4" xfId="1" applyNumberFormat="1" applyFont="1" applyFill="1" applyBorder="1" applyAlignment="1" applyProtection="1">
      <alignment horizontal="center" vertical="center"/>
      <protection locked="0"/>
    </xf>
    <xf numFmtId="0" fontId="13" fillId="0" borderId="0" xfId="0" applyFont="1"/>
    <xf numFmtId="0" fontId="14" fillId="7" borderId="1" xfId="0" applyFont="1" applyFill="1" applyBorder="1" applyAlignment="1">
      <alignment horizontal="center" vertical="center" wrapText="1"/>
    </xf>
    <xf numFmtId="0" fontId="15" fillId="7" borderId="4" xfId="0" applyFont="1" applyFill="1" applyBorder="1" applyAlignment="1">
      <alignment horizontal="center" vertical="center" wrapText="1"/>
    </xf>
    <xf numFmtId="0" fontId="17" fillId="7" borderId="4" xfId="0" applyFont="1" applyFill="1" applyBorder="1" applyAlignment="1">
      <alignment horizontal="center" vertical="center" wrapText="1"/>
    </xf>
    <xf numFmtId="4" fontId="7" fillId="6" borderId="1" xfId="0" applyNumberFormat="1" applyFont="1" applyFill="1" applyBorder="1" applyAlignment="1">
      <alignment horizontal="center" vertical="center" wrapText="1"/>
    </xf>
    <xf numFmtId="9" fontId="4" fillId="3" borderId="1" xfId="0" applyNumberFormat="1" applyFont="1" applyFill="1" applyBorder="1"/>
    <xf numFmtId="4" fontId="4" fillId="3" borderId="1" xfId="0" applyNumberFormat="1" applyFont="1" applyFill="1" applyBorder="1"/>
    <xf numFmtId="10" fontId="13" fillId="6" borderId="1" xfId="0" applyNumberFormat="1" applyFont="1" applyFill="1" applyBorder="1"/>
    <xf numFmtId="4" fontId="13" fillId="6" borderId="1" xfId="0" applyNumberFormat="1" applyFont="1" applyFill="1" applyBorder="1"/>
    <xf numFmtId="0" fontId="12" fillId="3" borderId="3" xfId="0" applyFont="1" applyFill="1" applyBorder="1" applyAlignment="1">
      <alignment horizontal="center" vertical="center" wrapText="1"/>
    </xf>
    <xf numFmtId="0" fontId="19" fillId="3" borderId="2" xfId="0" applyFont="1" applyFill="1" applyBorder="1" applyAlignment="1">
      <alignment horizontal="left" vertical="center" wrapText="1"/>
    </xf>
    <xf numFmtId="0" fontId="7" fillId="3" borderId="1" xfId="0" applyFont="1" applyFill="1" applyBorder="1" applyAlignment="1">
      <alignment horizontal="justify" vertical="center" wrapText="1"/>
    </xf>
    <xf numFmtId="4" fontId="7" fillId="3" borderId="1" xfId="0" applyNumberFormat="1" applyFont="1" applyFill="1" applyBorder="1" applyAlignment="1">
      <alignment horizontal="center" vertical="center" wrapText="1"/>
    </xf>
    <xf numFmtId="9" fontId="4" fillId="8" borderId="1" xfId="0" applyNumberFormat="1" applyFont="1" applyFill="1" applyBorder="1"/>
    <xf numFmtId="4" fontId="4" fillId="0" borderId="1" xfId="0" applyNumberFormat="1" applyFont="1" applyBorder="1"/>
    <xf numFmtId="9" fontId="4" fillId="10" borderId="1" xfId="0" applyNumberFormat="1" applyFont="1" applyFill="1" applyBorder="1"/>
    <xf numFmtId="4" fontId="4" fillId="10" borderId="1" xfId="0" applyNumberFormat="1" applyFont="1" applyFill="1" applyBorder="1"/>
    <xf numFmtId="0" fontId="7" fillId="0" borderId="2" xfId="0" applyFont="1" applyBorder="1" applyAlignment="1">
      <alignment horizontal="left" vertical="center" wrapText="1"/>
    </xf>
    <xf numFmtId="0" fontId="19" fillId="0" borderId="2" xfId="0" applyFont="1" applyBorder="1" applyAlignment="1">
      <alignment horizontal="left" vertical="center" wrapText="1"/>
    </xf>
    <xf numFmtId="0" fontId="7" fillId="0" borderId="1" xfId="0" applyFont="1" applyBorder="1" applyAlignment="1">
      <alignment horizontal="justify" vertical="center" wrapText="1"/>
    </xf>
    <xf numFmtId="4" fontId="22" fillId="4" borderId="1" xfId="1" applyNumberFormat="1" applyFont="1" applyFill="1" applyBorder="1" applyAlignment="1" applyProtection="1">
      <alignment horizontal="center" vertical="center" wrapText="1"/>
      <protection locked="0"/>
    </xf>
    <xf numFmtId="0" fontId="4" fillId="0" borderId="1" xfId="0" applyFont="1" applyBorder="1"/>
    <xf numFmtId="0" fontId="7" fillId="5" borderId="2" xfId="0" applyFont="1" applyFill="1" applyBorder="1" applyAlignment="1">
      <alignment horizontal="left" vertical="center" wrapText="1"/>
    </xf>
    <xf numFmtId="0" fontId="19" fillId="5" borderId="2" xfId="0" applyFont="1" applyFill="1" applyBorder="1" applyAlignment="1">
      <alignment horizontal="left" vertical="center" wrapText="1"/>
    </xf>
    <xf numFmtId="0" fontId="7" fillId="5" borderId="1" xfId="0" applyFont="1" applyFill="1" applyBorder="1" applyAlignment="1">
      <alignment horizontal="justify" vertical="center" wrapText="1"/>
    </xf>
    <xf numFmtId="4" fontId="12" fillId="5" borderId="1" xfId="1" applyNumberFormat="1" applyFont="1" applyFill="1" applyBorder="1" applyAlignment="1" applyProtection="1">
      <alignment horizontal="center" vertical="center"/>
      <protection locked="0"/>
    </xf>
    <xf numFmtId="0" fontId="7" fillId="0" borderId="2" xfId="0" applyFont="1" applyBorder="1" applyAlignment="1">
      <alignment horizontal="center" vertical="center" wrapText="1"/>
    </xf>
    <xf numFmtId="0" fontId="23" fillId="0" borderId="2" xfId="0" applyFont="1" applyBorder="1" applyAlignment="1">
      <alignment horizontal="center" vertical="center" wrapText="1"/>
    </xf>
    <xf numFmtId="4" fontId="12" fillId="4" borderId="1" xfId="1" applyNumberFormat="1" applyFont="1" applyFill="1" applyBorder="1" applyAlignment="1" applyProtection="1">
      <alignment horizontal="center" vertical="center"/>
      <protection locked="0"/>
    </xf>
    <xf numFmtId="0" fontId="7" fillId="5" borderId="2" xfId="0" applyFont="1" applyFill="1" applyBorder="1" applyAlignment="1">
      <alignment horizontal="center" vertical="center" wrapText="1"/>
    </xf>
    <xf numFmtId="0" fontId="23" fillId="5" borderId="2" xfId="0" applyFont="1" applyFill="1" applyBorder="1" applyAlignment="1">
      <alignment horizontal="center" vertical="center" wrapText="1"/>
    </xf>
    <xf numFmtId="0" fontId="7" fillId="0" borderId="2" xfId="0" applyFont="1" applyBorder="1" applyAlignment="1">
      <alignment horizontal="right" vertical="center" wrapText="1"/>
    </xf>
    <xf numFmtId="0" fontId="23" fillId="0" borderId="2" xfId="0" applyFont="1" applyBorder="1" applyAlignment="1">
      <alignment horizontal="right" vertical="center" wrapText="1"/>
    </xf>
    <xf numFmtId="4" fontId="12" fillId="5" borderId="1" xfId="0" applyNumberFormat="1" applyFont="1" applyFill="1" applyBorder="1" applyAlignment="1">
      <alignment horizontal="center" vertical="center" wrapText="1"/>
    </xf>
    <xf numFmtId="0" fontId="12" fillId="0" borderId="1" xfId="0" applyFont="1" applyBorder="1" applyAlignment="1">
      <alignment horizontal="justify" vertical="center" wrapText="1"/>
    </xf>
    <xf numFmtId="0" fontId="12" fillId="5" borderId="1" xfId="0" applyFont="1" applyFill="1" applyBorder="1" applyAlignment="1">
      <alignment horizontal="justify" vertical="center" wrapText="1"/>
    </xf>
    <xf numFmtId="0" fontId="26" fillId="0" borderId="1" xfId="0" applyFont="1" applyBorder="1" applyAlignment="1">
      <alignment horizontal="justify" vertical="center" wrapText="1"/>
    </xf>
    <xf numFmtId="0" fontId="7" fillId="5" borderId="2" xfId="0" applyFont="1" applyFill="1" applyBorder="1" applyAlignment="1">
      <alignment horizontal="right" vertical="center" wrapText="1"/>
    </xf>
    <xf numFmtId="0" fontId="23" fillId="5" borderId="2" xfId="0" applyFont="1" applyFill="1" applyBorder="1" applyAlignment="1">
      <alignment horizontal="right" vertical="center" wrapText="1"/>
    </xf>
    <xf numFmtId="0" fontId="19" fillId="0" borderId="2" xfId="0" applyFont="1" applyBorder="1" applyAlignment="1">
      <alignment vertical="center" wrapText="1"/>
    </xf>
    <xf numFmtId="4" fontId="12" fillId="0" borderId="1" xfId="0" applyNumberFormat="1" applyFont="1" applyBorder="1" applyAlignment="1">
      <alignment horizontal="center" vertical="center" wrapText="1"/>
    </xf>
    <xf numFmtId="4" fontId="12" fillId="0" borderId="1" xfId="1" applyNumberFormat="1" applyFont="1" applyBorder="1" applyAlignment="1" applyProtection="1">
      <alignment horizontal="center" vertical="center"/>
      <protection locked="0"/>
    </xf>
    <xf numFmtId="0" fontId="7" fillId="9" borderId="2" xfId="0" applyFont="1" applyFill="1" applyBorder="1" applyAlignment="1">
      <alignment horizontal="right" vertical="center" wrapText="1"/>
    </xf>
    <xf numFmtId="0" fontId="23" fillId="9" borderId="2" xfId="0" applyFont="1" applyFill="1" applyBorder="1" applyAlignment="1">
      <alignment horizontal="right" vertical="center" wrapText="1"/>
    </xf>
    <xf numFmtId="0" fontId="7" fillId="9" borderId="1" xfId="0" applyFont="1" applyFill="1" applyBorder="1" applyAlignment="1">
      <alignment horizontal="justify" vertical="center" wrapText="1"/>
    </xf>
    <xf numFmtId="9" fontId="4" fillId="0" borderId="1" xfId="0" applyNumberFormat="1" applyFont="1" applyBorder="1"/>
    <xf numFmtId="0" fontId="7" fillId="9" borderId="2" xfId="0" applyFont="1" applyFill="1" applyBorder="1" applyAlignment="1">
      <alignment horizontal="center" vertical="center" wrapText="1"/>
    </xf>
    <xf numFmtId="0" fontId="23" fillId="9" borderId="2" xfId="0" applyFont="1" applyFill="1" applyBorder="1" applyAlignment="1">
      <alignment horizontal="center" vertical="center" wrapText="1"/>
    </xf>
    <xf numFmtId="0" fontId="12" fillId="9" borderId="1" xfId="0" applyFont="1" applyFill="1" applyBorder="1" applyAlignment="1">
      <alignment horizontal="justify" vertical="center" wrapText="1"/>
    </xf>
    <xf numFmtId="0" fontId="7" fillId="9" borderId="2" xfId="0" applyFont="1" applyFill="1" applyBorder="1" applyAlignment="1">
      <alignment horizontal="left" vertical="center" wrapText="1"/>
    </xf>
    <xf numFmtId="0" fontId="19" fillId="9" borderId="2" xfId="0" applyFont="1" applyFill="1" applyBorder="1" applyAlignment="1">
      <alignment horizontal="left" vertical="center" wrapText="1"/>
    </xf>
    <xf numFmtId="49" fontId="19" fillId="3" borderId="2" xfId="0" applyNumberFormat="1" applyFont="1" applyFill="1" applyBorder="1" applyAlignment="1">
      <alignment horizontal="left" vertical="center" wrapText="1"/>
    </xf>
    <xf numFmtId="4" fontId="7" fillId="3" borderId="1" xfId="0" applyNumberFormat="1" applyFont="1" applyFill="1" applyBorder="1" applyAlignment="1">
      <alignment horizontal="center" vertical="center"/>
    </xf>
    <xf numFmtId="4" fontId="12" fillId="5" borderId="1" xfId="0" applyNumberFormat="1" applyFont="1" applyFill="1" applyBorder="1" applyAlignment="1">
      <alignment horizontal="center" vertical="center"/>
    </xf>
    <xf numFmtId="0" fontId="4" fillId="0" borderId="0" xfId="0" applyFont="1" applyAlignment="1">
      <alignment horizontal="justify" vertical="top"/>
    </xf>
    <xf numFmtId="0" fontId="34" fillId="0" borderId="0" xfId="0" applyFont="1"/>
    <xf numFmtId="0" fontId="7" fillId="3" borderId="2" xfId="0" applyFont="1" applyFill="1" applyBorder="1" applyAlignment="1">
      <alignment horizontal="right" vertical="center" wrapText="1"/>
    </xf>
    <xf numFmtId="0" fontId="7" fillId="3" borderId="8" xfId="0" applyFont="1" applyFill="1" applyBorder="1" applyAlignment="1">
      <alignment horizontal="right" vertical="center" wrapText="1"/>
    </xf>
    <xf numFmtId="0" fontId="7" fillId="3" borderId="9" xfId="0" applyFont="1" applyFill="1" applyBorder="1" applyAlignment="1">
      <alignment horizontal="left" vertical="center" wrapText="1"/>
    </xf>
    <xf numFmtId="0" fontId="4" fillId="2" borderId="0" xfId="0" applyFont="1" applyFill="1"/>
    <xf numFmtId="0" fontId="7" fillId="8" borderId="0" xfId="0" applyFont="1" applyFill="1" applyAlignment="1">
      <alignment vertical="center"/>
    </xf>
    <xf numFmtId="0" fontId="7" fillId="11" borderId="0" xfId="0" applyFont="1" applyFill="1" applyAlignment="1">
      <alignment vertical="center"/>
    </xf>
    <xf numFmtId="0" fontId="7" fillId="12" borderId="0" xfId="0" applyFont="1" applyFill="1" applyAlignment="1">
      <alignment vertical="center"/>
    </xf>
    <xf numFmtId="0" fontId="35" fillId="13" borderId="0" xfId="0" applyFont="1" applyFill="1" applyAlignment="1" applyProtection="1">
      <alignment horizontal="center" vertical="center" wrapText="1"/>
      <protection hidden="1"/>
    </xf>
    <xf numFmtId="0" fontId="0" fillId="0" borderId="0" xfId="0" applyProtection="1">
      <protection hidden="1"/>
    </xf>
    <xf numFmtId="9" fontId="0" fillId="0" borderId="0" xfId="0" applyNumberFormat="1" applyProtection="1">
      <protection hidden="1"/>
    </xf>
    <xf numFmtId="0" fontId="7" fillId="6" borderId="2" xfId="0" applyFont="1" applyFill="1" applyBorder="1" applyAlignment="1">
      <alignment horizontal="right" vertical="center" wrapText="1"/>
    </xf>
    <xf numFmtId="0" fontId="7" fillId="6" borderId="8" xfId="0" applyFont="1" applyFill="1" applyBorder="1" applyAlignment="1">
      <alignment horizontal="right" vertical="center" wrapText="1"/>
    </xf>
    <xf numFmtId="0" fontId="7" fillId="6" borderId="9" xfId="0" applyFont="1" applyFill="1" applyBorder="1" applyAlignment="1">
      <alignment horizontal="right" vertical="center" wrapText="1"/>
    </xf>
    <xf numFmtId="0" fontId="7" fillId="0" borderId="0" xfId="0" applyFont="1" applyAlignment="1">
      <alignment horizontal="justify" vertical="top" wrapText="1"/>
    </xf>
    <xf numFmtId="0" fontId="8" fillId="7" borderId="5" xfId="0" applyFont="1" applyFill="1" applyBorder="1" applyAlignment="1">
      <alignment horizontal="center" vertical="center" wrapText="1"/>
    </xf>
    <xf numFmtId="0" fontId="10" fillId="7" borderId="6" xfId="0" applyFont="1" applyFill="1" applyBorder="1" applyAlignment="1">
      <alignment horizontal="center"/>
    </xf>
    <xf numFmtId="0" fontId="10" fillId="7" borderId="7" xfId="0" applyFont="1" applyFill="1" applyBorder="1" applyAlignment="1">
      <alignment horizontal="center"/>
    </xf>
    <xf numFmtId="0" fontId="14" fillId="7" borderId="1" xfId="0" applyFont="1" applyFill="1" applyBorder="1" applyAlignment="1">
      <alignment horizontal="center" vertical="center" wrapText="1"/>
    </xf>
    <xf numFmtId="0" fontId="6" fillId="0" borderId="0" xfId="0" applyFont="1" applyAlignment="1">
      <alignment horizontal="right" vertical="center"/>
    </xf>
    <xf numFmtId="0" fontId="4" fillId="0" borderId="0" xfId="0" applyFont="1" applyAlignment="1">
      <alignment horizontal="center"/>
    </xf>
    <xf numFmtId="0" fontId="14" fillId="7" borderId="2" xfId="0" applyFont="1" applyFill="1" applyBorder="1" applyAlignment="1">
      <alignment horizontal="center" vertical="center" wrapText="1"/>
    </xf>
    <xf numFmtId="0" fontId="14" fillId="7" borderId="8" xfId="0" applyFont="1" applyFill="1" applyBorder="1" applyAlignment="1">
      <alignment horizontal="center" vertical="center" wrapText="1"/>
    </xf>
    <xf numFmtId="0" fontId="14" fillId="7" borderId="9" xfId="0" applyFont="1" applyFill="1" applyBorder="1" applyAlignment="1">
      <alignment horizontal="center" vertical="center" wrapText="1"/>
    </xf>
    <xf numFmtId="0" fontId="36" fillId="0" borderId="0" xfId="0" applyFont="1"/>
  </cellXfs>
  <cellStyles count="3">
    <cellStyle name="Normal" xfId="0" builtinId="0"/>
    <cellStyle name="Normal_pielikums veidlapai-2_v2_12082008" xfId="1" xr:uid="{00000000-0005-0000-0000-000001000000}"/>
    <cellStyle name="Percent" xfId="2" builtinId="5"/>
  </cellStyles>
  <dxfs count="147">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colors>
    <mruColors>
      <color rgb="FF00FF00"/>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Users\EvitaK\AppData\Local\Microsoft\Windows\Temporary%20Internet%20Files\Content.Outlook\WF0N9F7R\IIA_331_562_TIKAI_EKA_piemers_v1%202_0304201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DDEN"/>
      <sheetName val="Dati par projektu, instrukcija"/>
      <sheetName val="1.1 DL budžets-pašvaldība"/>
      <sheetName val="1.2 DL budžets-komersants"/>
      <sheetName val="2. DL invest.n.pl.BEZ pr."/>
      <sheetName val="3. DL invest.n.pl.AR pr."/>
      <sheetName val="4.DL Finansiālā ilgtspēja"/>
      <sheetName val="5. DL soc.econom. analīze"/>
      <sheetName val="6.DL  jut. analīze-Inv."/>
      <sheetName val="7.DL jut. analīze-Soc."/>
      <sheetName val="8. AL budžets kopā"/>
      <sheetName val="9. AL alternatīvu anal."/>
      <sheetName val="10. AL soc.ekonom. anal."/>
      <sheetName val="11. RL Kapitāla naudas plūsma"/>
      <sheetName val="12. RL Investīciju n.pl."/>
      <sheetName val="13. RL Sociālekonomiskā an."/>
      <sheetName val="Neparedzētās izmaksas"/>
      <sheetName val="14. Kontroles lapa"/>
      <sheetName val="15. PIV 2.pielikums Fin. plāns"/>
      <sheetName val="16. PIV 3.pielikums"/>
      <sheetName val="17.PIV 4. pielikums finanšu an."/>
      <sheetName val="17.1.PIV 4. pielikuma pielikums"/>
      <sheetName val="18. PIV 4.pielikums Ekonom. a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512"/>
  <sheetViews>
    <sheetView tabSelected="1" zoomScale="80" zoomScaleNormal="80" zoomScaleSheetLayoutView="80" workbookViewId="0">
      <pane ySplit="7" topLeftCell="A8" activePane="bottomLeft" state="frozen"/>
      <selection pane="bottomLeft" activeCell="O1" sqref="O1"/>
    </sheetView>
  </sheetViews>
  <sheetFormatPr defaultColWidth="9.26953125" defaultRowHeight="14.5" outlineLevelRow="1" outlineLevelCol="1" x14ac:dyDescent="0.35"/>
  <cols>
    <col min="1" max="1" width="15.453125" style="1" customWidth="1"/>
    <col min="2" max="2" width="13.26953125" style="1" customWidth="1"/>
    <col min="3" max="3" width="86.54296875" style="1" customWidth="1"/>
    <col min="4" max="4" width="19.1796875" style="1" customWidth="1"/>
    <col min="5" max="5" width="3.7265625" style="1" customWidth="1"/>
    <col min="6" max="6" width="16.26953125" style="1" customWidth="1" outlineLevel="1"/>
    <col min="7" max="7" width="13.453125" style="1" customWidth="1" outlineLevel="1"/>
    <col min="8" max="8" width="13" style="1" customWidth="1" outlineLevel="1"/>
    <col min="9" max="9" width="13.1796875" style="1" customWidth="1" outlineLevel="1"/>
    <col min="10" max="10" width="8.1796875" style="1" customWidth="1" outlineLevel="1"/>
    <col min="11" max="11" width="3.7265625" style="1" customWidth="1" outlineLevel="1"/>
    <col min="12" max="12" width="15.1796875" style="1" customWidth="1" outlineLevel="1"/>
    <col min="13" max="13" width="13.453125" style="1" customWidth="1" outlineLevel="1"/>
    <col min="14" max="14" width="13" style="1" customWidth="1" outlineLevel="1"/>
    <col min="15" max="15" width="13.1796875" style="1" customWidth="1" outlineLevel="1"/>
    <col min="16" max="16" width="17.54296875" style="1" customWidth="1" outlineLevel="1"/>
    <col min="17" max="17" width="3.7265625" style="1" customWidth="1" outlineLevel="1"/>
    <col min="18" max="18" width="16.26953125" style="1" customWidth="1" outlineLevel="1"/>
    <col min="19" max="19" width="13.453125" style="1" customWidth="1" outlineLevel="1"/>
    <col min="20" max="20" width="13" style="1" customWidth="1" outlineLevel="1"/>
    <col min="21" max="21" width="13.1796875" style="1" customWidth="1" outlineLevel="1"/>
    <col min="22" max="22" width="9.81640625" style="1" customWidth="1" outlineLevel="1"/>
    <col min="23" max="23" width="3.7265625" style="1" customWidth="1" outlineLevel="1"/>
    <col min="24" max="24" width="13.7265625" style="1" customWidth="1" outlineLevel="1"/>
    <col min="25" max="25" width="13.453125" style="1" customWidth="1" outlineLevel="1"/>
    <col min="26" max="26" width="13" style="1" customWidth="1" outlineLevel="1"/>
    <col min="27" max="27" width="13.1796875" style="1" customWidth="1" outlineLevel="1"/>
    <col min="28" max="28" width="15.54296875" style="1" customWidth="1" outlineLevel="1"/>
    <col min="29" max="29" width="9.26953125" style="1" hidden="1" customWidth="1"/>
    <col min="30" max="16384" width="9.26953125" style="1"/>
  </cols>
  <sheetData>
    <row r="1" spans="1:28" ht="21" x14ac:dyDescent="0.35">
      <c r="D1" s="2" t="s">
        <v>230</v>
      </c>
      <c r="F1" s="89" t="s">
        <v>0</v>
      </c>
      <c r="G1" s="89"/>
      <c r="H1" s="89"/>
      <c r="I1" s="89"/>
      <c r="J1" s="89"/>
      <c r="K1" s="89"/>
      <c r="L1" s="3"/>
      <c r="O1" s="15"/>
      <c r="P1" s="15"/>
      <c r="Q1" s="15"/>
      <c r="R1" s="15"/>
      <c r="S1" s="15"/>
      <c r="T1" s="15"/>
      <c r="U1" s="15"/>
      <c r="V1" s="15"/>
      <c r="W1" s="15"/>
      <c r="X1" s="15"/>
      <c r="Y1" s="15"/>
      <c r="Z1" s="15"/>
    </row>
    <row r="2" spans="1:28" x14ac:dyDescent="0.35">
      <c r="D2" s="2" t="s">
        <v>1</v>
      </c>
      <c r="G2" s="90" t="s">
        <v>2</v>
      </c>
      <c r="H2" s="90"/>
      <c r="I2" s="90"/>
      <c r="J2" s="90"/>
      <c r="K2" s="90"/>
      <c r="L2" s="4">
        <f>IF(L1=0,1,L1/L8)</f>
        <v>1</v>
      </c>
      <c r="M2" s="70" t="str">
        <f>IF(L2&gt;1,"Šūnā L1 norādītais ES fondu līdzfinansējums pārsniedz pieejamo","")</f>
        <v/>
      </c>
    </row>
    <row r="3" spans="1:28" ht="15" thickBot="1" x14ac:dyDescent="0.4">
      <c r="F3" s="94" t="s">
        <v>231</v>
      </c>
    </row>
    <row r="4" spans="1:28" ht="22.9" customHeight="1" thickBot="1" x14ac:dyDescent="0.55000000000000004">
      <c r="A4" s="85" t="s">
        <v>3</v>
      </c>
      <c r="B4" s="86"/>
      <c r="C4" s="86"/>
      <c r="D4" s="87"/>
      <c r="E4" s="5"/>
      <c r="F4" s="6" t="s">
        <v>4</v>
      </c>
      <c r="G4" s="7"/>
      <c r="H4" s="7"/>
      <c r="I4" s="7"/>
      <c r="J4" s="7"/>
      <c r="K4" s="7"/>
      <c r="L4" s="8"/>
      <c r="M4" s="7"/>
      <c r="N4" s="7"/>
      <c r="O4" s="7"/>
      <c r="P4" s="7"/>
      <c r="R4" s="9" t="s">
        <v>5</v>
      </c>
      <c r="S4" s="10"/>
      <c r="T4" s="10"/>
      <c r="U4" s="10"/>
      <c r="V4" s="10"/>
      <c r="W4" s="10"/>
      <c r="X4" s="11"/>
      <c r="Y4" s="10"/>
      <c r="Z4" s="10"/>
      <c r="AA4" s="10"/>
      <c r="AB4" s="10"/>
    </row>
    <row r="5" spans="1:28" ht="10.5" customHeight="1" x14ac:dyDescent="0.35">
      <c r="A5" s="12"/>
      <c r="B5" s="12"/>
      <c r="C5" s="13"/>
      <c r="D5" s="13"/>
      <c r="E5" s="5"/>
      <c r="F5" s="5"/>
      <c r="L5" s="5"/>
      <c r="R5" s="5"/>
      <c r="X5" s="5"/>
    </row>
    <row r="6" spans="1:28" ht="16" x14ac:dyDescent="0.35">
      <c r="A6" s="14"/>
      <c r="B6" s="15" t="s">
        <v>6</v>
      </c>
      <c r="F6" s="88" t="s">
        <v>7</v>
      </c>
      <c r="G6" s="88"/>
      <c r="H6" s="88"/>
      <c r="I6" s="88"/>
      <c r="J6" s="88"/>
      <c r="L6" s="88" t="s">
        <v>8</v>
      </c>
      <c r="M6" s="88"/>
      <c r="N6" s="88"/>
      <c r="O6" s="88"/>
      <c r="P6" s="88"/>
      <c r="R6" s="91" t="s">
        <v>7</v>
      </c>
      <c r="S6" s="92"/>
      <c r="T6" s="92"/>
      <c r="U6" s="92"/>
      <c r="V6" s="93"/>
      <c r="X6" s="88" t="s">
        <v>8</v>
      </c>
      <c r="Y6" s="88"/>
      <c r="Z6" s="88"/>
      <c r="AA6" s="88"/>
      <c r="AB6" s="88"/>
    </row>
    <row r="7" spans="1:28" ht="58.5" customHeight="1" x14ac:dyDescent="0.35">
      <c r="A7" s="17" t="s">
        <v>9</v>
      </c>
      <c r="B7" s="18" t="s">
        <v>10</v>
      </c>
      <c r="C7" s="17" t="s">
        <v>11</v>
      </c>
      <c r="D7" s="16" t="s">
        <v>12</v>
      </c>
      <c r="F7" s="16" t="s">
        <v>13</v>
      </c>
      <c r="G7" s="16" t="s">
        <v>14</v>
      </c>
      <c r="H7" s="16" t="s">
        <v>15</v>
      </c>
      <c r="I7" s="16" t="s">
        <v>16</v>
      </c>
      <c r="J7" s="16" t="s">
        <v>17</v>
      </c>
      <c r="L7" s="16" t="s">
        <v>18</v>
      </c>
      <c r="M7" s="16" t="s">
        <v>14</v>
      </c>
      <c r="N7" s="16" t="s">
        <v>15</v>
      </c>
      <c r="O7" s="16" t="s">
        <v>16</v>
      </c>
      <c r="P7" s="16" t="s">
        <v>17</v>
      </c>
      <c r="R7" s="16" t="s">
        <v>13</v>
      </c>
      <c r="S7" s="16" t="s">
        <v>14</v>
      </c>
      <c r="T7" s="16" t="s">
        <v>15</v>
      </c>
      <c r="U7" s="16" t="s">
        <v>16</v>
      </c>
      <c r="V7" s="16" t="s">
        <v>17</v>
      </c>
      <c r="X7" s="16" t="s">
        <v>18</v>
      </c>
      <c r="Y7" s="16" t="s">
        <v>14</v>
      </c>
      <c r="Z7" s="16" t="s">
        <v>15</v>
      </c>
      <c r="AA7" s="16" t="s">
        <v>16</v>
      </c>
      <c r="AB7" s="16" t="s">
        <v>17</v>
      </c>
    </row>
    <row r="8" spans="1:28" ht="24" customHeight="1" x14ac:dyDescent="0.35">
      <c r="A8" s="81" t="s">
        <v>19</v>
      </c>
      <c r="B8" s="82"/>
      <c r="C8" s="83"/>
      <c r="D8" s="19">
        <f>D10+D134+D258+D382</f>
        <v>0</v>
      </c>
      <c r="F8" s="20" t="e">
        <f>L8/$P$8</f>
        <v>#DIV/0!</v>
      </c>
      <c r="G8" s="20" t="e">
        <f t="shared" ref="G8:J8" si="0">M8/$P$8</f>
        <v>#DIV/0!</v>
      </c>
      <c r="H8" s="20" t="e">
        <f t="shared" si="0"/>
        <v>#DIV/0!</v>
      </c>
      <c r="I8" s="20" t="e">
        <f t="shared" si="0"/>
        <v>#DIV/0!</v>
      </c>
      <c r="J8" s="20" t="e">
        <f t="shared" si="0"/>
        <v>#DIV/0!</v>
      </c>
      <c r="L8" s="21">
        <f t="shared" ref="L8:P8" si="1">L10+L134+L258+L382</f>
        <v>0</v>
      </c>
      <c r="M8" s="21">
        <f t="shared" si="1"/>
        <v>0</v>
      </c>
      <c r="N8" s="21">
        <f t="shared" si="1"/>
        <v>0</v>
      </c>
      <c r="O8" s="21">
        <f t="shared" si="1"/>
        <v>0</v>
      </c>
      <c r="P8" s="21">
        <f t="shared" si="1"/>
        <v>0</v>
      </c>
      <c r="R8" s="22" t="e">
        <f>X8/$P$8</f>
        <v>#DIV/0!</v>
      </c>
      <c r="S8" s="22" t="e">
        <f t="shared" ref="S8:V8" si="2">Y8/$P$8</f>
        <v>#DIV/0!</v>
      </c>
      <c r="T8" s="22" t="e">
        <f t="shared" si="2"/>
        <v>#DIV/0!</v>
      </c>
      <c r="U8" s="22" t="e">
        <f t="shared" si="2"/>
        <v>#DIV/0!</v>
      </c>
      <c r="V8" s="22" t="e">
        <f t="shared" si="2"/>
        <v>#DIV/0!</v>
      </c>
      <c r="X8" s="23">
        <f t="shared" ref="X8:AB8" si="3">X10+X134+X258+X382</f>
        <v>0</v>
      </c>
      <c r="Y8" s="23">
        <f t="shared" si="3"/>
        <v>0</v>
      </c>
      <c r="Z8" s="23">
        <f t="shared" si="3"/>
        <v>0</v>
      </c>
      <c r="AA8" s="23">
        <f t="shared" si="3"/>
        <v>0</v>
      </c>
      <c r="AB8" s="23">
        <f t="shared" si="3"/>
        <v>0</v>
      </c>
    </row>
    <row r="9" spans="1:28" ht="24.75" customHeight="1" x14ac:dyDescent="0.35">
      <c r="A9" s="77" t="s">
        <v>20</v>
      </c>
      <c r="B9" s="77"/>
      <c r="C9" s="75"/>
      <c r="D9" s="74"/>
      <c r="E9" s="74"/>
      <c r="F9" s="74"/>
      <c r="G9" s="74"/>
      <c r="H9" s="74"/>
      <c r="I9" s="74"/>
      <c r="J9" s="74"/>
      <c r="K9" s="74"/>
      <c r="L9" s="74"/>
      <c r="M9" s="74"/>
      <c r="N9" s="74"/>
      <c r="O9" s="74"/>
      <c r="P9" s="74"/>
      <c r="Q9" s="74"/>
      <c r="R9" s="74"/>
      <c r="S9" s="74"/>
      <c r="T9" s="74"/>
      <c r="U9" s="74"/>
      <c r="V9" s="74"/>
      <c r="W9" s="74"/>
      <c r="X9" s="74"/>
      <c r="Y9" s="74"/>
      <c r="Z9" s="74"/>
      <c r="AA9" s="74"/>
      <c r="AB9" s="74"/>
    </row>
    <row r="10" spans="1:28" ht="24" customHeight="1" x14ac:dyDescent="0.35">
      <c r="A10" s="81" t="s">
        <v>21</v>
      </c>
      <c r="B10" s="82"/>
      <c r="C10" s="83"/>
      <c r="D10" s="19">
        <f>D12+D34+D50+D65+D87+D88+D93+D98+D99+D108+D112+D128+D129+D101+D107+D70+D72</f>
        <v>0</v>
      </c>
      <c r="F10" s="20" t="e">
        <f>L10/$P$10</f>
        <v>#DIV/0!</v>
      </c>
      <c r="G10" s="20" t="e">
        <f t="shared" ref="G10:J10" si="4">M10/$P$10</f>
        <v>#DIV/0!</v>
      </c>
      <c r="H10" s="20" t="e">
        <f t="shared" si="4"/>
        <v>#DIV/0!</v>
      </c>
      <c r="I10" s="20" t="e">
        <f>O10/$P$10</f>
        <v>#DIV/0!</v>
      </c>
      <c r="J10" s="20" t="e">
        <f t="shared" si="4"/>
        <v>#DIV/0!</v>
      </c>
      <c r="L10" s="21">
        <f>SUM(L12:L132)</f>
        <v>0</v>
      </c>
      <c r="M10" s="21">
        <f t="shared" ref="M10:N10" si="5">SUM(M12:M132)</f>
        <v>0</v>
      </c>
      <c r="N10" s="21">
        <f t="shared" si="5"/>
        <v>0</v>
      </c>
      <c r="O10" s="21">
        <f>SUM(O12:O132)</f>
        <v>0</v>
      </c>
      <c r="P10" s="21">
        <f>SUM(P12:P132)</f>
        <v>0</v>
      </c>
      <c r="R10" s="22" t="e">
        <f>X10/$P$10</f>
        <v>#DIV/0!</v>
      </c>
      <c r="S10" s="22" t="e">
        <f t="shared" ref="S10" si="6">Y10/$P$10</f>
        <v>#DIV/0!</v>
      </c>
      <c r="T10" s="22" t="e">
        <f t="shared" ref="T10" si="7">Z10/$P$10</f>
        <v>#DIV/0!</v>
      </c>
      <c r="U10" s="22" t="e">
        <f t="shared" ref="U10" si="8">AA10/$P$10</f>
        <v>#DIV/0!</v>
      </c>
      <c r="V10" s="22" t="e">
        <f t="shared" ref="V10" si="9">AB10/$P$10</f>
        <v>#DIV/0!</v>
      </c>
      <c r="X10" s="23">
        <f>SUM(X12:X132)</f>
        <v>0</v>
      </c>
      <c r="Y10" s="23">
        <f t="shared" ref="Y10:Z10" si="10">SUM(Y12:Y132)</f>
        <v>0</v>
      </c>
      <c r="Z10" s="23">
        <f t="shared" si="10"/>
        <v>0</v>
      </c>
      <c r="AA10" s="23">
        <f>SUM(AA12:AA132)</f>
        <v>0</v>
      </c>
      <c r="AB10" s="23">
        <f>SUM(AB12:AB132)</f>
        <v>0</v>
      </c>
    </row>
    <row r="11" spans="1:28" ht="24" customHeight="1" x14ac:dyDescent="0.35">
      <c r="A11" s="71"/>
      <c r="B11" s="72"/>
      <c r="C11" s="73" t="s">
        <v>22</v>
      </c>
      <c r="D11" s="27">
        <f>D70+D72+D87+D93+D98+D101+D107+D112+D128</f>
        <v>0</v>
      </c>
      <c r="F11" s="36"/>
      <c r="G11" s="36"/>
      <c r="H11" s="36"/>
      <c r="I11" s="36"/>
      <c r="J11" s="36"/>
      <c r="L11" s="29">
        <f t="shared" ref="L11:P11" si="11">L70+L72+L87+L93+L98+L101+L107+L112+L128</f>
        <v>0</v>
      </c>
      <c r="M11" s="29">
        <f t="shared" si="11"/>
        <v>0</v>
      </c>
      <c r="N11" s="29">
        <f t="shared" si="11"/>
        <v>0</v>
      </c>
      <c r="O11" s="29">
        <f t="shared" si="11"/>
        <v>0</v>
      </c>
      <c r="P11" s="29">
        <f t="shared" si="11"/>
        <v>0</v>
      </c>
      <c r="R11" s="30">
        <f t="shared" ref="R11:V12" si="12">IF(L11=0,0,X11/$AB11)</f>
        <v>0</v>
      </c>
      <c r="S11" s="30">
        <f t="shared" si="12"/>
        <v>0</v>
      </c>
      <c r="T11" s="30">
        <f t="shared" si="12"/>
        <v>0</v>
      </c>
      <c r="U11" s="30">
        <f t="shared" si="12"/>
        <v>0</v>
      </c>
      <c r="V11" s="30">
        <f t="shared" si="12"/>
        <v>0</v>
      </c>
      <c r="X11" s="31">
        <f>X70+X72+X87+X93+X98+X101+X107+X112+X128</f>
        <v>0</v>
      </c>
      <c r="Y11" s="31">
        <f t="shared" ref="Y11:AB11" si="13">Y70+Y72+Y87+Y93+Y98+Y101+Y107+Y112+Y128</f>
        <v>0</v>
      </c>
      <c r="Z11" s="31">
        <f t="shared" si="13"/>
        <v>0</v>
      </c>
      <c r="AA11" s="31">
        <f t="shared" si="13"/>
        <v>0</v>
      </c>
      <c r="AB11" s="31">
        <f t="shared" si="13"/>
        <v>0</v>
      </c>
    </row>
    <row r="12" spans="1:28" ht="41.65" customHeight="1" x14ac:dyDescent="0.35">
      <c r="A12" s="24"/>
      <c r="B12" s="25" t="s">
        <v>23</v>
      </c>
      <c r="C12" s="26" t="s">
        <v>24</v>
      </c>
      <c r="D12" s="27">
        <f>D13+D14+D16+D19+D31+D32+D33</f>
        <v>0</v>
      </c>
      <c r="F12" s="28">
        <v>0.85</v>
      </c>
      <c r="G12" s="28">
        <v>0</v>
      </c>
      <c r="H12" s="28">
        <v>0.15</v>
      </c>
      <c r="I12" s="28">
        <v>0</v>
      </c>
      <c r="J12" s="60">
        <f>SUM(F12:I12)</f>
        <v>1</v>
      </c>
      <c r="L12" s="29">
        <f>ROUND($D12*F12,2)</f>
        <v>0</v>
      </c>
      <c r="M12" s="29">
        <f t="shared" ref="M12:O12" si="14">ROUND($D12*G12,2)</f>
        <v>0</v>
      </c>
      <c r="N12" s="29">
        <f>ROUND($D12*H12,2)</f>
        <v>0</v>
      </c>
      <c r="O12" s="29">
        <f t="shared" si="14"/>
        <v>0</v>
      </c>
      <c r="P12" s="29">
        <f>SUM(L12:O12)</f>
        <v>0</v>
      </c>
      <c r="R12" s="30">
        <f t="shared" si="12"/>
        <v>0</v>
      </c>
      <c r="S12" s="30">
        <f t="shared" si="12"/>
        <v>0</v>
      </c>
      <c r="T12" s="30">
        <f t="shared" si="12"/>
        <v>0</v>
      </c>
      <c r="U12" s="30">
        <f t="shared" si="12"/>
        <v>0</v>
      </c>
      <c r="V12" s="30">
        <f t="shared" si="12"/>
        <v>0</v>
      </c>
      <c r="X12" s="31">
        <f>$L12*$L$2</f>
        <v>0</v>
      </c>
      <c r="Y12" s="31">
        <f>IF(M12=0,0,P12-X12)</f>
        <v>0</v>
      </c>
      <c r="Z12" s="31">
        <f>IF(N12=0,0,P12-X12)</f>
        <v>0</v>
      </c>
      <c r="AA12" s="31">
        <f>IF(O12=0,0,P12-X12)</f>
        <v>0</v>
      </c>
      <c r="AB12" s="31">
        <f>SUM(X12:AA12)</f>
        <v>0</v>
      </c>
    </row>
    <row r="13" spans="1:28" ht="82" hidden="1" outlineLevel="1" x14ac:dyDescent="0.35">
      <c r="A13" s="32" t="s">
        <v>25</v>
      </c>
      <c r="B13" s="33" t="s">
        <v>26</v>
      </c>
      <c r="C13" s="34" t="s">
        <v>27</v>
      </c>
      <c r="D13" s="35"/>
      <c r="F13" s="36"/>
      <c r="G13" s="36"/>
      <c r="H13" s="36"/>
      <c r="I13" s="36"/>
      <c r="J13" s="36"/>
      <c r="L13" s="29"/>
      <c r="M13" s="29"/>
      <c r="N13" s="29"/>
      <c r="O13" s="29"/>
      <c r="P13" s="29"/>
      <c r="R13" s="36"/>
      <c r="S13" s="36"/>
      <c r="T13" s="36"/>
      <c r="U13" s="36"/>
      <c r="V13" s="36"/>
      <c r="X13" s="29"/>
      <c r="Y13" s="29"/>
      <c r="Z13" s="29"/>
      <c r="AA13" s="29"/>
      <c r="AB13" s="29"/>
    </row>
    <row r="14" spans="1:28" ht="31.5" hidden="1" customHeight="1" outlineLevel="1" x14ac:dyDescent="0.35">
      <c r="A14" s="37" t="s">
        <v>28</v>
      </c>
      <c r="B14" s="38" t="s">
        <v>29</v>
      </c>
      <c r="C14" s="39" t="s">
        <v>30</v>
      </c>
      <c r="D14" s="40">
        <f>D15</f>
        <v>0</v>
      </c>
      <c r="F14" s="36"/>
      <c r="G14" s="36"/>
      <c r="H14" s="36"/>
      <c r="I14" s="36"/>
      <c r="J14" s="36"/>
      <c r="L14" s="29"/>
      <c r="M14" s="29"/>
      <c r="N14" s="29"/>
      <c r="O14" s="29"/>
      <c r="P14" s="29"/>
      <c r="R14" s="36"/>
      <c r="S14" s="36"/>
      <c r="T14" s="36"/>
      <c r="U14" s="36"/>
      <c r="V14" s="36"/>
      <c r="X14" s="29"/>
      <c r="Y14" s="29"/>
      <c r="Z14" s="29"/>
      <c r="AA14" s="29"/>
      <c r="AB14" s="29"/>
    </row>
    <row r="15" spans="1:28" ht="31.5" hidden="1" customHeight="1" outlineLevel="1" x14ac:dyDescent="0.35">
      <c r="A15" s="41" t="s">
        <v>31</v>
      </c>
      <c r="B15" s="42" t="s">
        <v>32</v>
      </c>
      <c r="C15" s="34" t="s">
        <v>33</v>
      </c>
      <c r="D15" s="43"/>
      <c r="F15" s="36"/>
      <c r="G15" s="36"/>
      <c r="H15" s="36"/>
      <c r="I15" s="36"/>
      <c r="J15" s="36"/>
      <c r="L15" s="29"/>
      <c r="M15" s="29"/>
      <c r="N15" s="29"/>
      <c r="O15" s="29"/>
      <c r="P15" s="29"/>
      <c r="R15" s="36"/>
      <c r="S15" s="36"/>
      <c r="T15" s="36"/>
      <c r="U15" s="36"/>
      <c r="V15" s="36"/>
      <c r="X15" s="29"/>
      <c r="Y15" s="29"/>
      <c r="Z15" s="29"/>
      <c r="AA15" s="29"/>
      <c r="AB15" s="29"/>
    </row>
    <row r="16" spans="1:28" ht="31.5" hidden="1" customHeight="1" outlineLevel="1" x14ac:dyDescent="0.35">
      <c r="A16" s="37" t="s">
        <v>34</v>
      </c>
      <c r="B16" s="38" t="s">
        <v>35</v>
      </c>
      <c r="C16" s="39" t="s">
        <v>36</v>
      </c>
      <c r="D16" s="40">
        <f>D17</f>
        <v>0</v>
      </c>
      <c r="F16" s="36"/>
      <c r="G16" s="36"/>
      <c r="H16" s="36"/>
      <c r="I16" s="36"/>
      <c r="J16" s="36"/>
      <c r="L16" s="29"/>
      <c r="M16" s="29"/>
      <c r="N16" s="29"/>
      <c r="O16" s="29"/>
      <c r="P16" s="29"/>
      <c r="R16" s="36"/>
      <c r="S16" s="36"/>
      <c r="T16" s="36"/>
      <c r="U16" s="36"/>
      <c r="V16" s="36"/>
      <c r="X16" s="29"/>
      <c r="Y16" s="29"/>
      <c r="Z16" s="29"/>
      <c r="AA16" s="29"/>
      <c r="AB16" s="29"/>
    </row>
    <row r="17" spans="1:28" ht="33" hidden="1" customHeight="1" outlineLevel="1" x14ac:dyDescent="0.35">
      <c r="A17" s="44" t="s">
        <v>37</v>
      </c>
      <c r="B17" s="45" t="s">
        <v>38</v>
      </c>
      <c r="C17" s="39" t="s">
        <v>39</v>
      </c>
      <c r="D17" s="40">
        <f>D18</f>
        <v>0</v>
      </c>
      <c r="F17" s="36"/>
      <c r="G17" s="36"/>
      <c r="H17" s="36"/>
      <c r="I17" s="36"/>
      <c r="J17" s="36"/>
      <c r="L17" s="29"/>
      <c r="M17" s="29"/>
      <c r="N17" s="29"/>
      <c r="O17" s="29"/>
      <c r="P17" s="29"/>
      <c r="R17" s="36"/>
      <c r="S17" s="36"/>
      <c r="T17" s="36"/>
      <c r="U17" s="36"/>
      <c r="V17" s="36"/>
      <c r="X17" s="29"/>
      <c r="Y17" s="29"/>
      <c r="Z17" s="29"/>
      <c r="AA17" s="29"/>
      <c r="AB17" s="29"/>
    </row>
    <row r="18" spans="1:28" ht="71.650000000000006" hidden="1" customHeight="1" outlineLevel="1" x14ac:dyDescent="0.35">
      <c r="A18" s="46" t="s">
        <v>40</v>
      </c>
      <c r="B18" s="47" t="s">
        <v>41</v>
      </c>
      <c r="C18" s="34" t="s">
        <v>42</v>
      </c>
      <c r="D18" s="43"/>
      <c r="F18" s="36"/>
      <c r="G18" s="36"/>
      <c r="H18" s="36"/>
      <c r="I18" s="36"/>
      <c r="J18" s="36"/>
      <c r="L18" s="29"/>
      <c r="M18" s="29"/>
      <c r="N18" s="29"/>
      <c r="O18" s="29"/>
      <c r="P18" s="29"/>
      <c r="R18" s="36"/>
      <c r="S18" s="36"/>
      <c r="T18" s="36"/>
      <c r="U18" s="36"/>
      <c r="V18" s="36"/>
      <c r="X18" s="29"/>
      <c r="Y18" s="29"/>
      <c r="Z18" s="29"/>
      <c r="AA18" s="29"/>
      <c r="AB18" s="29"/>
    </row>
    <row r="19" spans="1:28" ht="31.5" hidden="1" customHeight="1" outlineLevel="1" x14ac:dyDescent="0.35">
      <c r="A19" s="37" t="s">
        <v>43</v>
      </c>
      <c r="B19" s="38" t="s">
        <v>44</v>
      </c>
      <c r="C19" s="39" t="s">
        <v>45</v>
      </c>
      <c r="D19" s="48">
        <f>D20+D21+D22+D26</f>
        <v>0</v>
      </c>
      <c r="F19" s="36"/>
      <c r="G19" s="36"/>
      <c r="H19" s="36"/>
      <c r="I19" s="36"/>
      <c r="J19" s="36"/>
      <c r="L19" s="29"/>
      <c r="M19" s="29"/>
      <c r="N19" s="29"/>
      <c r="O19" s="29"/>
      <c r="P19" s="29"/>
      <c r="R19" s="36"/>
      <c r="S19" s="36"/>
      <c r="T19" s="36"/>
      <c r="U19" s="36"/>
      <c r="V19" s="36"/>
      <c r="X19" s="29"/>
      <c r="Y19" s="29"/>
      <c r="Z19" s="29"/>
      <c r="AA19" s="29"/>
      <c r="AB19" s="29"/>
    </row>
    <row r="20" spans="1:28" ht="33" hidden="1" customHeight="1" outlineLevel="1" x14ac:dyDescent="0.35">
      <c r="A20" s="41" t="s">
        <v>46</v>
      </c>
      <c r="B20" s="42" t="s">
        <v>47</v>
      </c>
      <c r="C20" s="49" t="s">
        <v>48</v>
      </c>
      <c r="D20" s="43"/>
      <c r="F20" s="36"/>
      <c r="G20" s="36"/>
      <c r="H20" s="36"/>
      <c r="I20" s="36"/>
      <c r="J20" s="36"/>
      <c r="L20" s="29"/>
      <c r="M20" s="29"/>
      <c r="N20" s="29"/>
      <c r="O20" s="29"/>
      <c r="P20" s="29"/>
      <c r="R20" s="36"/>
      <c r="S20" s="36"/>
      <c r="T20" s="36"/>
      <c r="U20" s="36"/>
      <c r="V20" s="36"/>
      <c r="X20" s="29"/>
      <c r="Y20" s="29"/>
      <c r="Z20" s="29"/>
      <c r="AA20" s="29"/>
      <c r="AB20" s="29"/>
    </row>
    <row r="21" spans="1:28" ht="33" hidden="1" customHeight="1" outlineLevel="1" x14ac:dyDescent="0.35">
      <c r="A21" s="41" t="s">
        <v>49</v>
      </c>
      <c r="B21" s="42" t="s">
        <v>50</v>
      </c>
      <c r="C21" s="49" t="s">
        <v>51</v>
      </c>
      <c r="D21" s="43"/>
      <c r="F21" s="36"/>
      <c r="G21" s="36"/>
      <c r="H21" s="36"/>
      <c r="I21" s="36"/>
      <c r="J21" s="36"/>
      <c r="L21" s="29"/>
      <c r="M21" s="29"/>
      <c r="N21" s="29"/>
      <c r="O21" s="29"/>
      <c r="P21" s="29"/>
      <c r="R21" s="36"/>
      <c r="S21" s="36"/>
      <c r="T21" s="36"/>
      <c r="U21" s="36"/>
      <c r="V21" s="36"/>
      <c r="X21" s="29"/>
      <c r="Y21" s="29"/>
      <c r="Z21" s="29"/>
      <c r="AA21" s="29"/>
      <c r="AB21" s="29"/>
    </row>
    <row r="22" spans="1:28" ht="46.5" hidden="1" customHeight="1" outlineLevel="1" x14ac:dyDescent="0.35">
      <c r="A22" s="44" t="s">
        <v>52</v>
      </c>
      <c r="B22" s="45" t="s">
        <v>53</v>
      </c>
      <c r="C22" s="50" t="s">
        <v>54</v>
      </c>
      <c r="D22" s="48">
        <f>D23+D24+D25</f>
        <v>0</v>
      </c>
      <c r="F22" s="36"/>
      <c r="G22" s="36"/>
      <c r="H22" s="36"/>
      <c r="I22" s="36"/>
      <c r="J22" s="36"/>
      <c r="L22" s="29"/>
      <c r="M22" s="29"/>
      <c r="N22" s="29"/>
      <c r="O22" s="29"/>
      <c r="P22" s="29"/>
      <c r="R22" s="36"/>
      <c r="S22" s="36"/>
      <c r="T22" s="36"/>
      <c r="U22" s="36"/>
      <c r="V22" s="36"/>
      <c r="X22" s="29"/>
      <c r="Y22" s="29"/>
      <c r="Z22" s="29"/>
      <c r="AA22" s="29"/>
      <c r="AB22" s="29"/>
    </row>
    <row r="23" spans="1:28" ht="22.5" hidden="1" customHeight="1" outlineLevel="1" x14ac:dyDescent="0.35">
      <c r="A23" s="41"/>
      <c r="B23" s="47" t="s">
        <v>55</v>
      </c>
      <c r="C23" s="51" t="s">
        <v>56</v>
      </c>
      <c r="D23" s="43"/>
      <c r="F23" s="36"/>
      <c r="G23" s="36"/>
      <c r="H23" s="36"/>
      <c r="I23" s="36"/>
      <c r="J23" s="36"/>
      <c r="L23" s="29"/>
      <c r="M23" s="29"/>
      <c r="N23" s="29"/>
      <c r="O23" s="29"/>
      <c r="P23" s="29"/>
      <c r="R23" s="36"/>
      <c r="S23" s="36"/>
      <c r="T23" s="36"/>
      <c r="U23" s="36"/>
      <c r="V23" s="36"/>
      <c r="X23" s="29"/>
      <c r="Y23" s="29"/>
      <c r="Z23" s="29"/>
      <c r="AA23" s="29"/>
      <c r="AB23" s="29"/>
    </row>
    <row r="24" spans="1:28" ht="21.75" hidden="1" customHeight="1" outlineLevel="1" x14ac:dyDescent="0.35">
      <c r="A24" s="41"/>
      <c r="B24" s="47" t="s">
        <v>57</v>
      </c>
      <c r="C24" s="51" t="s">
        <v>58</v>
      </c>
      <c r="D24" s="43"/>
      <c r="F24" s="36"/>
      <c r="G24" s="36"/>
      <c r="H24" s="36"/>
      <c r="I24" s="36"/>
      <c r="J24" s="36"/>
      <c r="L24" s="29"/>
      <c r="M24" s="29"/>
      <c r="N24" s="29"/>
      <c r="O24" s="29"/>
      <c r="P24" s="29"/>
      <c r="R24" s="36"/>
      <c r="S24" s="36"/>
      <c r="T24" s="36"/>
      <c r="U24" s="36"/>
      <c r="V24" s="36"/>
      <c r="X24" s="29"/>
      <c r="Y24" s="29"/>
      <c r="Z24" s="29"/>
      <c r="AA24" s="29"/>
      <c r="AB24" s="29"/>
    </row>
    <row r="25" spans="1:28" ht="21.75" hidden="1" customHeight="1" outlineLevel="1" x14ac:dyDescent="0.35">
      <c r="A25" s="41"/>
      <c r="B25" s="47" t="s">
        <v>59</v>
      </c>
      <c r="C25" s="51" t="s">
        <v>60</v>
      </c>
      <c r="D25" s="43"/>
      <c r="F25" s="36"/>
      <c r="G25" s="36"/>
      <c r="H25" s="36"/>
      <c r="I25" s="36"/>
      <c r="J25" s="36"/>
      <c r="L25" s="29"/>
      <c r="M25" s="29"/>
      <c r="N25" s="29"/>
      <c r="O25" s="29"/>
      <c r="P25" s="29"/>
      <c r="R25" s="36"/>
      <c r="S25" s="36"/>
      <c r="T25" s="36"/>
      <c r="U25" s="36"/>
      <c r="V25" s="36"/>
      <c r="X25" s="29"/>
      <c r="Y25" s="29"/>
      <c r="Z25" s="29"/>
      <c r="AA25" s="29"/>
      <c r="AB25" s="29"/>
    </row>
    <row r="26" spans="1:28" ht="39" hidden="1" customHeight="1" outlineLevel="1" x14ac:dyDescent="0.35">
      <c r="A26" s="44" t="s">
        <v>61</v>
      </c>
      <c r="B26" s="45" t="s">
        <v>62</v>
      </c>
      <c r="C26" s="39" t="s">
        <v>63</v>
      </c>
      <c r="D26" s="48">
        <f>D27</f>
        <v>0</v>
      </c>
      <c r="F26" s="36"/>
      <c r="G26" s="36"/>
      <c r="H26" s="36"/>
      <c r="I26" s="36"/>
      <c r="J26" s="36"/>
      <c r="L26" s="29"/>
      <c r="M26" s="29"/>
      <c r="N26" s="29"/>
      <c r="O26" s="29"/>
      <c r="P26" s="29"/>
      <c r="R26" s="36"/>
      <c r="S26" s="36"/>
      <c r="T26" s="36"/>
      <c r="U26" s="36"/>
      <c r="V26" s="36"/>
      <c r="X26" s="29"/>
      <c r="Y26" s="29"/>
      <c r="Z26" s="29"/>
      <c r="AA26" s="29"/>
      <c r="AB26" s="29"/>
    </row>
    <row r="27" spans="1:28" ht="49.9" hidden="1" customHeight="1" outlineLevel="1" x14ac:dyDescent="0.35">
      <c r="A27" s="52" t="s">
        <v>64</v>
      </c>
      <c r="B27" s="53" t="s">
        <v>65</v>
      </c>
      <c r="C27" s="50" t="s">
        <v>66</v>
      </c>
      <c r="D27" s="48">
        <f>D28+D29+D30</f>
        <v>0</v>
      </c>
      <c r="F27" s="36"/>
      <c r="G27" s="36"/>
      <c r="H27" s="36"/>
      <c r="I27" s="36"/>
      <c r="J27" s="36"/>
      <c r="L27" s="29"/>
      <c r="M27" s="29"/>
      <c r="N27" s="29"/>
      <c r="O27" s="29"/>
      <c r="P27" s="29"/>
      <c r="R27" s="36"/>
      <c r="S27" s="36"/>
      <c r="T27" s="36"/>
      <c r="U27" s="36"/>
      <c r="V27" s="36"/>
      <c r="X27" s="29"/>
      <c r="Y27" s="29"/>
      <c r="Z27" s="29"/>
      <c r="AA27" s="29"/>
      <c r="AB27" s="29"/>
    </row>
    <row r="28" spans="1:28" ht="37.5" hidden="1" customHeight="1" outlineLevel="1" x14ac:dyDescent="0.35">
      <c r="A28" s="41"/>
      <c r="B28" s="47" t="s">
        <v>67</v>
      </c>
      <c r="C28" s="51" t="s">
        <v>68</v>
      </c>
      <c r="D28" s="43"/>
      <c r="F28" s="36"/>
      <c r="G28" s="36"/>
      <c r="H28" s="36"/>
      <c r="I28" s="36"/>
      <c r="J28" s="36"/>
      <c r="L28" s="29"/>
      <c r="M28" s="29"/>
      <c r="N28" s="29"/>
      <c r="O28" s="29"/>
      <c r="P28" s="29"/>
      <c r="R28" s="36"/>
      <c r="S28" s="36"/>
      <c r="T28" s="36"/>
      <c r="U28" s="36"/>
      <c r="V28" s="36"/>
      <c r="X28" s="29"/>
      <c r="Y28" s="29"/>
      <c r="Z28" s="29"/>
      <c r="AA28" s="29"/>
      <c r="AB28" s="29"/>
    </row>
    <row r="29" spans="1:28" ht="22.5" hidden="1" customHeight="1" outlineLevel="1" x14ac:dyDescent="0.35">
      <c r="A29" s="41"/>
      <c r="B29" s="47" t="s">
        <v>69</v>
      </c>
      <c r="C29" s="51" t="s">
        <v>70</v>
      </c>
      <c r="D29" s="43"/>
      <c r="F29" s="36"/>
      <c r="G29" s="36"/>
      <c r="H29" s="36"/>
      <c r="I29" s="36"/>
      <c r="J29" s="36"/>
      <c r="L29" s="29"/>
      <c r="M29" s="29"/>
      <c r="N29" s="29"/>
      <c r="O29" s="29"/>
      <c r="P29" s="29"/>
      <c r="R29" s="36"/>
      <c r="S29" s="36"/>
      <c r="T29" s="36"/>
      <c r="U29" s="36"/>
      <c r="V29" s="36"/>
      <c r="X29" s="29"/>
      <c r="Y29" s="29"/>
      <c r="Z29" s="29"/>
      <c r="AA29" s="29"/>
      <c r="AB29" s="29"/>
    </row>
    <row r="30" spans="1:28" ht="22.5" hidden="1" customHeight="1" outlineLevel="1" x14ac:dyDescent="0.35">
      <c r="A30" s="41"/>
      <c r="B30" s="47" t="s">
        <v>71</v>
      </c>
      <c r="C30" s="51" t="s">
        <v>60</v>
      </c>
      <c r="D30" s="43"/>
      <c r="F30" s="36"/>
      <c r="G30" s="36"/>
      <c r="H30" s="36"/>
      <c r="I30" s="36"/>
      <c r="J30" s="36"/>
      <c r="L30" s="29"/>
      <c r="M30" s="29"/>
      <c r="N30" s="29"/>
      <c r="O30" s="29"/>
      <c r="P30" s="29"/>
      <c r="R30" s="36"/>
      <c r="S30" s="36"/>
      <c r="T30" s="36"/>
      <c r="U30" s="36"/>
      <c r="V30" s="36"/>
      <c r="X30" s="29"/>
      <c r="Y30" s="29"/>
      <c r="Z30" s="29"/>
      <c r="AA30" s="29"/>
      <c r="AB30" s="29"/>
    </row>
    <row r="31" spans="1:28" ht="32" hidden="1" outlineLevel="1" x14ac:dyDescent="0.35">
      <c r="A31" s="32" t="s">
        <v>72</v>
      </c>
      <c r="B31" s="33" t="s">
        <v>73</v>
      </c>
      <c r="C31" s="49" t="s">
        <v>74</v>
      </c>
      <c r="D31" s="43"/>
      <c r="F31" s="36"/>
      <c r="G31" s="36"/>
      <c r="H31" s="36"/>
      <c r="I31" s="36"/>
      <c r="J31" s="36"/>
      <c r="L31" s="29"/>
      <c r="M31" s="29"/>
      <c r="N31" s="29"/>
      <c r="O31" s="29"/>
      <c r="P31" s="29"/>
      <c r="R31" s="36"/>
      <c r="S31" s="36"/>
      <c r="T31" s="36"/>
      <c r="U31" s="36"/>
      <c r="V31" s="36"/>
      <c r="X31" s="29"/>
      <c r="Y31" s="29"/>
      <c r="Z31" s="29"/>
      <c r="AA31" s="29"/>
      <c r="AB31" s="29"/>
    </row>
    <row r="32" spans="1:28" ht="32" hidden="1" outlineLevel="1" x14ac:dyDescent="0.35">
      <c r="A32" s="32" t="s">
        <v>75</v>
      </c>
      <c r="B32" s="33" t="s">
        <v>76</v>
      </c>
      <c r="C32" s="49" t="s">
        <v>77</v>
      </c>
      <c r="D32" s="43"/>
      <c r="F32" s="36"/>
      <c r="G32" s="36"/>
      <c r="H32" s="36"/>
      <c r="I32" s="36"/>
      <c r="J32" s="36"/>
      <c r="L32" s="29"/>
      <c r="M32" s="29"/>
      <c r="N32" s="29"/>
      <c r="O32" s="29"/>
      <c r="P32" s="29"/>
      <c r="R32" s="36"/>
      <c r="S32" s="36"/>
      <c r="T32" s="36"/>
      <c r="U32" s="36"/>
      <c r="V32" s="36"/>
      <c r="X32" s="29"/>
      <c r="Y32" s="29"/>
      <c r="Z32" s="29"/>
      <c r="AA32" s="29"/>
      <c r="AB32" s="29"/>
    </row>
    <row r="33" spans="1:28" ht="32" hidden="1" outlineLevel="1" x14ac:dyDescent="0.35">
      <c r="A33" s="32" t="s">
        <v>78</v>
      </c>
      <c r="B33" s="54" t="s">
        <v>79</v>
      </c>
      <c r="C33" s="49" t="s">
        <v>80</v>
      </c>
      <c r="D33" s="43"/>
      <c r="F33" s="36"/>
      <c r="G33" s="36"/>
      <c r="H33" s="36"/>
      <c r="I33" s="36"/>
      <c r="J33" s="36"/>
      <c r="L33" s="29"/>
      <c r="M33" s="29"/>
      <c r="N33" s="29"/>
      <c r="O33" s="29"/>
      <c r="P33" s="29"/>
      <c r="R33" s="36"/>
      <c r="S33" s="36"/>
      <c r="T33" s="36"/>
      <c r="U33" s="36"/>
      <c r="V33" s="36"/>
      <c r="X33" s="29"/>
      <c r="Y33" s="29"/>
      <c r="Z33" s="29"/>
      <c r="AA33" s="29"/>
      <c r="AB33" s="29"/>
    </row>
    <row r="34" spans="1:28" ht="61.15" customHeight="1" collapsed="1" x14ac:dyDescent="0.35">
      <c r="A34" s="24"/>
      <c r="B34" s="25" t="s">
        <v>28</v>
      </c>
      <c r="C34" s="26" t="s">
        <v>81</v>
      </c>
      <c r="D34" s="27">
        <f>D35+D38+D49</f>
        <v>0</v>
      </c>
      <c r="F34" s="28">
        <v>0.85</v>
      </c>
      <c r="G34" s="28">
        <v>0</v>
      </c>
      <c r="H34" s="28">
        <v>0.15</v>
      </c>
      <c r="I34" s="28">
        <v>0</v>
      </c>
      <c r="J34" s="60">
        <f>SUM(F34:I34)</f>
        <v>1</v>
      </c>
      <c r="L34" s="29">
        <f>ROUND($D34*F34,2)</f>
        <v>0</v>
      </c>
      <c r="M34" s="29">
        <f t="shared" ref="M34" si="15">ROUND($D34*G34,2)</f>
        <v>0</v>
      </c>
      <c r="N34" s="29">
        <f>ROUND($D34*H34,2)</f>
        <v>0</v>
      </c>
      <c r="O34" s="29">
        <f t="shared" ref="O34" si="16">ROUND($D34*I34,2)</f>
        <v>0</v>
      </c>
      <c r="P34" s="29">
        <f>SUM(L34:O34)</f>
        <v>0</v>
      </c>
      <c r="R34" s="30">
        <f>IF(L34=0,0,X34/$AB34)</f>
        <v>0</v>
      </c>
      <c r="S34" s="30">
        <f>IF(M34=0,0,Y34/$AB34)</f>
        <v>0</v>
      </c>
      <c r="T34" s="30">
        <f>IF(N34=0,0,Z34/$AB34)</f>
        <v>0</v>
      </c>
      <c r="U34" s="30">
        <f>IF(O34=0,0,AA34/$AB34)</f>
        <v>0</v>
      </c>
      <c r="V34" s="30">
        <f>IF(P34=0,0,AB34/$AB34)</f>
        <v>0</v>
      </c>
      <c r="X34" s="31">
        <f>$L34*$L$2</f>
        <v>0</v>
      </c>
      <c r="Y34" s="31">
        <f>IF(M34=0,0,P34-X34)</f>
        <v>0</v>
      </c>
      <c r="Z34" s="31">
        <f>IF(N34=0,0,P34-X34)</f>
        <v>0</v>
      </c>
      <c r="AA34" s="31">
        <f>IF(O34=0,0,P34-X34)</f>
        <v>0</v>
      </c>
      <c r="AB34" s="31">
        <f>SUM(X34:AA34)</f>
        <v>0</v>
      </c>
    </row>
    <row r="35" spans="1:28" ht="31.5" hidden="1" customHeight="1" outlineLevel="1" x14ac:dyDescent="0.35">
      <c r="A35" s="37" t="s">
        <v>34</v>
      </c>
      <c r="B35" s="38" t="s">
        <v>31</v>
      </c>
      <c r="C35" s="39" t="s">
        <v>36</v>
      </c>
      <c r="D35" s="40">
        <f>D36</f>
        <v>0</v>
      </c>
      <c r="F35" s="36"/>
      <c r="G35" s="36"/>
      <c r="H35" s="36"/>
      <c r="I35" s="36"/>
      <c r="J35" s="36"/>
      <c r="L35" s="29"/>
      <c r="M35" s="29"/>
      <c r="N35" s="29"/>
      <c r="O35" s="29"/>
      <c r="P35" s="29"/>
      <c r="R35" s="36"/>
      <c r="S35" s="36"/>
      <c r="T35" s="36"/>
      <c r="U35" s="36"/>
      <c r="V35" s="36"/>
      <c r="X35" s="29"/>
      <c r="Y35" s="29"/>
      <c r="Z35" s="29"/>
      <c r="AA35" s="29"/>
      <c r="AB35" s="29"/>
    </row>
    <row r="36" spans="1:28" ht="31.5" hidden="1" customHeight="1" outlineLevel="1" x14ac:dyDescent="0.35">
      <c r="A36" s="44" t="s">
        <v>37</v>
      </c>
      <c r="B36" s="45" t="s">
        <v>82</v>
      </c>
      <c r="C36" s="39" t="s">
        <v>83</v>
      </c>
      <c r="D36" s="40">
        <f>D37</f>
        <v>0</v>
      </c>
      <c r="F36" s="36"/>
      <c r="G36" s="36"/>
      <c r="H36" s="36"/>
      <c r="I36" s="36"/>
      <c r="J36" s="36"/>
      <c r="L36" s="29"/>
      <c r="M36" s="29"/>
      <c r="N36" s="29"/>
      <c r="O36" s="29"/>
      <c r="P36" s="29"/>
      <c r="R36" s="36"/>
      <c r="S36" s="36"/>
      <c r="T36" s="36"/>
      <c r="U36" s="36"/>
      <c r="V36" s="36"/>
      <c r="X36" s="29"/>
      <c r="Y36" s="29"/>
      <c r="Z36" s="29"/>
      <c r="AA36" s="29"/>
      <c r="AB36" s="29"/>
    </row>
    <row r="37" spans="1:28" ht="80" hidden="1" outlineLevel="1" x14ac:dyDescent="0.35">
      <c r="A37" s="46" t="s">
        <v>40</v>
      </c>
      <c r="B37" s="47" t="s">
        <v>84</v>
      </c>
      <c r="C37" s="34" t="s">
        <v>85</v>
      </c>
      <c r="D37" s="43"/>
      <c r="F37" s="36"/>
      <c r="G37" s="36"/>
      <c r="H37" s="36"/>
      <c r="I37" s="36"/>
      <c r="J37" s="36"/>
      <c r="L37" s="29"/>
      <c r="M37" s="29"/>
      <c r="N37" s="29"/>
      <c r="O37" s="29"/>
      <c r="P37" s="29"/>
      <c r="R37" s="36"/>
      <c r="S37" s="36"/>
      <c r="T37" s="36"/>
      <c r="U37" s="36"/>
      <c r="V37" s="36"/>
      <c r="X37" s="29"/>
      <c r="Y37" s="29"/>
      <c r="Z37" s="29"/>
      <c r="AA37" s="29"/>
      <c r="AB37" s="29"/>
    </row>
    <row r="38" spans="1:28" ht="31.5" hidden="1" customHeight="1" outlineLevel="1" x14ac:dyDescent="0.35">
      <c r="A38" s="32" t="s">
        <v>43</v>
      </c>
      <c r="B38" s="33" t="s">
        <v>86</v>
      </c>
      <c r="C38" s="34" t="s">
        <v>45</v>
      </c>
      <c r="D38" s="55">
        <f>D39+D40+D41</f>
        <v>0</v>
      </c>
      <c r="F38" s="36"/>
      <c r="G38" s="36"/>
      <c r="H38" s="36"/>
      <c r="I38" s="36"/>
      <c r="J38" s="36"/>
      <c r="L38" s="29"/>
      <c r="M38" s="29"/>
      <c r="N38" s="29"/>
      <c r="O38" s="29"/>
      <c r="P38" s="29"/>
      <c r="R38" s="36"/>
      <c r="S38" s="36"/>
      <c r="T38" s="36"/>
      <c r="U38" s="36"/>
      <c r="V38" s="36"/>
      <c r="X38" s="29"/>
      <c r="Y38" s="29"/>
      <c r="Z38" s="29"/>
      <c r="AA38" s="29"/>
      <c r="AB38" s="29"/>
    </row>
    <row r="39" spans="1:28" ht="33" hidden="1" customHeight="1" outlineLevel="1" x14ac:dyDescent="0.35">
      <c r="A39" s="41" t="s">
        <v>46</v>
      </c>
      <c r="B39" s="42" t="s">
        <v>87</v>
      </c>
      <c r="C39" s="49" t="s">
        <v>48</v>
      </c>
      <c r="D39" s="43"/>
      <c r="F39" s="36"/>
      <c r="G39" s="36"/>
      <c r="H39" s="36"/>
      <c r="I39" s="36"/>
      <c r="J39" s="36"/>
      <c r="L39" s="29"/>
      <c r="M39" s="29"/>
      <c r="N39" s="29"/>
      <c r="O39" s="29"/>
      <c r="P39" s="29"/>
      <c r="R39" s="36"/>
      <c r="S39" s="36"/>
      <c r="T39" s="36"/>
      <c r="U39" s="36"/>
      <c r="V39" s="36"/>
      <c r="X39" s="29"/>
      <c r="Y39" s="29"/>
      <c r="Z39" s="29"/>
      <c r="AA39" s="29"/>
      <c r="AB39" s="29"/>
    </row>
    <row r="40" spans="1:28" ht="33" hidden="1" customHeight="1" outlineLevel="1" x14ac:dyDescent="0.35">
      <c r="A40" s="41" t="s">
        <v>49</v>
      </c>
      <c r="B40" s="42" t="s">
        <v>88</v>
      </c>
      <c r="C40" s="49" t="s">
        <v>51</v>
      </c>
      <c r="D40" s="43"/>
      <c r="F40" s="36"/>
      <c r="G40" s="36"/>
      <c r="H40" s="36"/>
      <c r="I40" s="36"/>
      <c r="J40" s="36"/>
      <c r="L40" s="29"/>
      <c r="M40" s="29"/>
      <c r="N40" s="29"/>
      <c r="O40" s="29"/>
      <c r="P40" s="29"/>
      <c r="R40" s="36"/>
      <c r="S40" s="36"/>
      <c r="T40" s="36"/>
      <c r="U40" s="36"/>
      <c r="V40" s="36"/>
      <c r="X40" s="29"/>
      <c r="Y40" s="29"/>
      <c r="Z40" s="29"/>
      <c r="AA40" s="29"/>
      <c r="AB40" s="29"/>
    </row>
    <row r="41" spans="1:28" ht="46.5" hidden="1" customHeight="1" outlineLevel="1" x14ac:dyDescent="0.35">
      <c r="A41" s="44" t="s">
        <v>52</v>
      </c>
      <c r="B41" s="45" t="s">
        <v>89</v>
      </c>
      <c r="C41" s="50" t="s">
        <v>54</v>
      </c>
      <c r="D41" s="48">
        <f>D42+D43</f>
        <v>0</v>
      </c>
      <c r="F41" s="36"/>
      <c r="G41" s="36"/>
      <c r="H41" s="36"/>
      <c r="I41" s="36"/>
      <c r="J41" s="36"/>
      <c r="L41" s="29"/>
      <c r="M41" s="29"/>
      <c r="N41" s="29"/>
      <c r="O41" s="29"/>
      <c r="P41" s="29"/>
      <c r="R41" s="36"/>
      <c r="S41" s="36"/>
      <c r="T41" s="36"/>
      <c r="U41" s="36"/>
      <c r="V41" s="36"/>
      <c r="X41" s="29"/>
      <c r="Y41" s="29"/>
      <c r="Z41" s="29"/>
      <c r="AA41" s="29"/>
      <c r="AB41" s="29"/>
    </row>
    <row r="42" spans="1:28" ht="36.75" hidden="1" customHeight="1" outlineLevel="1" x14ac:dyDescent="0.35">
      <c r="A42" s="41"/>
      <c r="B42" s="47" t="s">
        <v>90</v>
      </c>
      <c r="C42" s="51" t="s">
        <v>91</v>
      </c>
      <c r="D42" s="43"/>
      <c r="F42" s="36"/>
      <c r="G42" s="36"/>
      <c r="H42" s="36"/>
      <c r="I42" s="36"/>
      <c r="J42" s="36"/>
      <c r="L42" s="29"/>
      <c r="M42" s="29"/>
      <c r="N42" s="29"/>
      <c r="O42" s="29"/>
      <c r="P42" s="29"/>
      <c r="R42" s="36"/>
      <c r="S42" s="36"/>
      <c r="T42" s="36"/>
      <c r="U42" s="36"/>
      <c r="V42" s="36"/>
      <c r="X42" s="29"/>
      <c r="Y42" s="29"/>
      <c r="Z42" s="29"/>
      <c r="AA42" s="29"/>
      <c r="AB42" s="29"/>
    </row>
    <row r="43" spans="1:28" ht="21.75" hidden="1" customHeight="1" outlineLevel="1" x14ac:dyDescent="0.35">
      <c r="A43" s="41"/>
      <c r="B43" s="47" t="s">
        <v>92</v>
      </c>
      <c r="C43" s="51" t="s">
        <v>60</v>
      </c>
      <c r="D43" s="43"/>
      <c r="F43" s="36"/>
      <c r="G43" s="36"/>
      <c r="H43" s="36"/>
      <c r="I43" s="36"/>
      <c r="J43" s="36"/>
      <c r="L43" s="29"/>
      <c r="M43" s="29"/>
      <c r="N43" s="29"/>
      <c r="O43" s="29"/>
      <c r="P43" s="29"/>
      <c r="R43" s="36"/>
      <c r="S43" s="36"/>
      <c r="T43" s="36"/>
      <c r="U43" s="36"/>
      <c r="V43" s="36"/>
      <c r="X43" s="29"/>
      <c r="Y43" s="29"/>
      <c r="Z43" s="29"/>
      <c r="AA43" s="29"/>
      <c r="AB43" s="29"/>
    </row>
    <row r="44" spans="1:28" ht="46.5" hidden="1" customHeight="1" outlineLevel="1" x14ac:dyDescent="0.35">
      <c r="A44" s="44" t="s">
        <v>61</v>
      </c>
      <c r="B44" s="45" t="s">
        <v>93</v>
      </c>
      <c r="C44" s="39" t="s">
        <v>63</v>
      </c>
      <c r="D44" s="48">
        <f>D45</f>
        <v>0</v>
      </c>
      <c r="F44" s="36"/>
      <c r="G44" s="36"/>
      <c r="H44" s="36"/>
      <c r="I44" s="36"/>
      <c r="J44" s="36"/>
      <c r="L44" s="29"/>
      <c r="M44" s="29"/>
      <c r="N44" s="29"/>
      <c r="O44" s="29"/>
      <c r="P44" s="29"/>
      <c r="R44" s="36"/>
      <c r="S44" s="36"/>
      <c r="T44" s="36"/>
      <c r="U44" s="36"/>
      <c r="V44" s="36"/>
      <c r="X44" s="29"/>
      <c r="Y44" s="29"/>
      <c r="Z44" s="29"/>
      <c r="AA44" s="29"/>
      <c r="AB44" s="29"/>
    </row>
    <row r="45" spans="1:28" ht="93.4" hidden="1" customHeight="1" outlineLevel="1" x14ac:dyDescent="0.35">
      <c r="A45" s="52" t="s">
        <v>94</v>
      </c>
      <c r="B45" s="53" t="s">
        <v>95</v>
      </c>
      <c r="C45" s="39" t="s">
        <v>96</v>
      </c>
      <c r="D45" s="48">
        <f>D46+D47+D48</f>
        <v>0</v>
      </c>
      <c r="F45" s="36"/>
      <c r="G45" s="36"/>
      <c r="H45" s="36"/>
      <c r="I45" s="36"/>
      <c r="J45" s="36"/>
      <c r="L45" s="29"/>
      <c r="M45" s="29"/>
      <c r="N45" s="29"/>
      <c r="O45" s="29"/>
      <c r="P45" s="29"/>
      <c r="R45" s="36"/>
      <c r="S45" s="36"/>
      <c r="T45" s="36"/>
      <c r="U45" s="36"/>
      <c r="V45" s="36"/>
      <c r="X45" s="29"/>
      <c r="Y45" s="29"/>
      <c r="Z45" s="29"/>
      <c r="AA45" s="29"/>
      <c r="AB45" s="29"/>
    </row>
    <row r="46" spans="1:28" ht="37.5" hidden="1" customHeight="1" outlineLevel="1" x14ac:dyDescent="0.35">
      <c r="A46" s="41"/>
      <c r="B46" s="47" t="s">
        <v>97</v>
      </c>
      <c r="C46" s="51" t="s">
        <v>98</v>
      </c>
      <c r="D46" s="43"/>
      <c r="F46" s="36"/>
      <c r="G46" s="36"/>
      <c r="H46" s="36"/>
      <c r="I46" s="36"/>
      <c r="J46" s="36"/>
      <c r="L46" s="29"/>
      <c r="M46" s="29"/>
      <c r="N46" s="29"/>
      <c r="O46" s="29"/>
      <c r="P46" s="29"/>
      <c r="R46" s="36"/>
      <c r="S46" s="36"/>
      <c r="T46" s="36"/>
      <c r="U46" s="36"/>
      <c r="V46" s="36"/>
      <c r="X46" s="29"/>
      <c r="Y46" s="29"/>
      <c r="Z46" s="29"/>
      <c r="AA46" s="29"/>
      <c r="AB46" s="29"/>
    </row>
    <row r="47" spans="1:28" ht="25.5" hidden="1" customHeight="1" outlineLevel="1" x14ac:dyDescent="0.35">
      <c r="A47" s="41"/>
      <c r="B47" s="47" t="s">
        <v>99</v>
      </c>
      <c r="C47" s="51" t="s">
        <v>100</v>
      </c>
      <c r="D47" s="43"/>
      <c r="F47" s="36"/>
      <c r="G47" s="36"/>
      <c r="H47" s="36"/>
      <c r="I47" s="36"/>
      <c r="J47" s="36"/>
      <c r="L47" s="29"/>
      <c r="M47" s="29"/>
      <c r="N47" s="29"/>
      <c r="O47" s="29"/>
      <c r="P47" s="29"/>
      <c r="R47" s="36"/>
      <c r="S47" s="36"/>
      <c r="T47" s="36"/>
      <c r="U47" s="36"/>
      <c r="V47" s="36"/>
      <c r="X47" s="29"/>
      <c r="Y47" s="29"/>
      <c r="Z47" s="29"/>
      <c r="AA47" s="29"/>
      <c r="AB47" s="29"/>
    </row>
    <row r="48" spans="1:28" ht="24" hidden="1" customHeight="1" outlineLevel="1" x14ac:dyDescent="0.35">
      <c r="A48" s="41"/>
      <c r="B48" s="47" t="s">
        <v>101</v>
      </c>
      <c r="C48" s="51" t="s">
        <v>60</v>
      </c>
      <c r="D48" s="43"/>
      <c r="F48" s="36"/>
      <c r="G48" s="36"/>
      <c r="H48" s="36"/>
      <c r="I48" s="36"/>
      <c r="J48" s="36"/>
      <c r="L48" s="29"/>
      <c r="M48" s="29"/>
      <c r="N48" s="29"/>
      <c r="O48" s="29"/>
      <c r="P48" s="29"/>
      <c r="R48" s="36"/>
      <c r="S48" s="36"/>
      <c r="T48" s="36"/>
      <c r="U48" s="36"/>
      <c r="V48" s="36"/>
      <c r="X48" s="29"/>
      <c r="Y48" s="29"/>
      <c r="Z48" s="29"/>
      <c r="AA48" s="29"/>
      <c r="AB48" s="29"/>
    </row>
    <row r="49" spans="1:28" ht="52.5" hidden="1" customHeight="1" outlineLevel="1" x14ac:dyDescent="0.35">
      <c r="A49" s="32" t="s">
        <v>78</v>
      </c>
      <c r="B49" s="54" t="s">
        <v>102</v>
      </c>
      <c r="C49" s="49" t="s">
        <v>80</v>
      </c>
      <c r="D49" s="43"/>
      <c r="F49" s="36"/>
      <c r="G49" s="36"/>
      <c r="H49" s="36"/>
      <c r="I49" s="36"/>
      <c r="J49" s="36"/>
      <c r="L49" s="29"/>
      <c r="M49" s="29"/>
      <c r="N49" s="29"/>
      <c r="O49" s="29"/>
      <c r="P49" s="29"/>
      <c r="R49" s="36"/>
      <c r="S49" s="36"/>
      <c r="T49" s="36"/>
      <c r="U49" s="36"/>
      <c r="V49" s="36"/>
      <c r="X49" s="29"/>
      <c r="Y49" s="29"/>
      <c r="Z49" s="29"/>
      <c r="AA49" s="29"/>
      <c r="AB49" s="29"/>
    </row>
    <row r="50" spans="1:28" ht="60.4" customHeight="1" collapsed="1" x14ac:dyDescent="0.35">
      <c r="A50" s="24"/>
      <c r="B50" s="25" t="s">
        <v>103</v>
      </c>
      <c r="C50" s="26" t="s">
        <v>104</v>
      </c>
      <c r="D50" s="27">
        <f>D51+D54+D64</f>
        <v>0</v>
      </c>
      <c r="F50" s="28">
        <v>0.85</v>
      </c>
      <c r="G50" s="28">
        <v>0</v>
      </c>
      <c r="H50" s="28">
        <v>0.15</v>
      </c>
      <c r="I50" s="28">
        <v>0</v>
      </c>
      <c r="J50" s="60">
        <f>SUM(F50:I50)</f>
        <v>1</v>
      </c>
      <c r="L50" s="29">
        <f>ROUND($D50*F50,2)</f>
        <v>0</v>
      </c>
      <c r="M50" s="29">
        <f t="shared" ref="M50" si="17">ROUND($D50*G50,2)</f>
        <v>0</v>
      </c>
      <c r="N50" s="29">
        <f>ROUND($D50*H50,2)</f>
        <v>0</v>
      </c>
      <c r="O50" s="29">
        <f t="shared" ref="O50" si="18">ROUND($D50*I50,2)</f>
        <v>0</v>
      </c>
      <c r="P50" s="29">
        <f>SUM(L50:O50)</f>
        <v>0</v>
      </c>
      <c r="R50" s="30">
        <f>IF(L50=0,0,X50/$AB50)</f>
        <v>0</v>
      </c>
      <c r="S50" s="30">
        <f>IF(M50=0,0,Y50/$AB50)</f>
        <v>0</v>
      </c>
      <c r="T50" s="30">
        <f>IF(N50=0,0,Z50/$AB50)</f>
        <v>0</v>
      </c>
      <c r="U50" s="30">
        <f>IF(O50=0,0,AA50/$AB50)</f>
        <v>0</v>
      </c>
      <c r="V50" s="30">
        <f>IF(P50=0,0,AB50/$AB50)</f>
        <v>0</v>
      </c>
      <c r="X50" s="31">
        <f>$L50*$L$2</f>
        <v>0</v>
      </c>
      <c r="Y50" s="31">
        <f>IF(M50=0,0,P50-X50)</f>
        <v>0</v>
      </c>
      <c r="Z50" s="31">
        <f>IF(N50=0,0,P50-X50)</f>
        <v>0</v>
      </c>
      <c r="AA50" s="31">
        <f>IF(O50=0,0,P50-X50)</f>
        <v>0</v>
      </c>
      <c r="AB50" s="31">
        <f>SUM(X50:AA50)</f>
        <v>0</v>
      </c>
    </row>
    <row r="51" spans="1:28" ht="31.5" hidden="1" customHeight="1" outlineLevel="1" x14ac:dyDescent="0.35">
      <c r="A51" s="32" t="s">
        <v>34</v>
      </c>
      <c r="B51" s="33" t="s">
        <v>105</v>
      </c>
      <c r="C51" s="34" t="s">
        <v>36</v>
      </c>
      <c r="D51" s="56">
        <f>D52</f>
        <v>0</v>
      </c>
      <c r="F51" s="36"/>
      <c r="G51" s="36"/>
      <c r="H51" s="36"/>
      <c r="I51" s="36"/>
      <c r="J51" s="36"/>
      <c r="L51" s="29"/>
      <c r="M51" s="29"/>
      <c r="N51" s="29"/>
      <c r="O51" s="29"/>
      <c r="P51" s="29"/>
      <c r="R51" s="36"/>
      <c r="S51" s="36"/>
      <c r="T51" s="36"/>
      <c r="U51" s="36"/>
      <c r="V51" s="36"/>
      <c r="X51" s="29"/>
      <c r="Y51" s="29"/>
      <c r="Z51" s="29"/>
      <c r="AA51" s="29"/>
      <c r="AB51" s="29"/>
    </row>
    <row r="52" spans="1:28" ht="31.5" hidden="1" customHeight="1" outlineLevel="1" x14ac:dyDescent="0.35">
      <c r="A52" s="41" t="s">
        <v>37</v>
      </c>
      <c r="B52" s="42" t="s">
        <v>106</v>
      </c>
      <c r="C52" s="34" t="s">
        <v>83</v>
      </c>
      <c r="D52" s="56">
        <f>D53</f>
        <v>0</v>
      </c>
      <c r="F52" s="36"/>
      <c r="G52" s="36"/>
      <c r="H52" s="36"/>
      <c r="I52" s="36"/>
      <c r="J52" s="36"/>
      <c r="L52" s="29"/>
      <c r="M52" s="29"/>
      <c r="N52" s="29"/>
      <c r="O52" s="29"/>
      <c r="P52" s="29"/>
      <c r="R52" s="36"/>
      <c r="S52" s="36"/>
      <c r="T52" s="36"/>
      <c r="U52" s="36"/>
      <c r="V52" s="36"/>
      <c r="X52" s="29"/>
      <c r="Y52" s="29"/>
      <c r="Z52" s="29"/>
      <c r="AA52" s="29"/>
      <c r="AB52" s="29"/>
    </row>
    <row r="53" spans="1:28" ht="91.9" hidden="1" customHeight="1" outlineLevel="1" x14ac:dyDescent="0.35">
      <c r="A53" s="46" t="s">
        <v>40</v>
      </c>
      <c r="B53" s="47" t="s">
        <v>107</v>
      </c>
      <c r="C53" s="34" t="s">
        <v>85</v>
      </c>
      <c r="D53" s="43"/>
      <c r="F53" s="36"/>
      <c r="G53" s="36"/>
      <c r="H53" s="36"/>
      <c r="I53" s="36"/>
      <c r="J53" s="36"/>
      <c r="L53" s="29"/>
      <c r="M53" s="29"/>
      <c r="N53" s="29"/>
      <c r="O53" s="29"/>
      <c r="P53" s="29"/>
      <c r="R53" s="36"/>
      <c r="S53" s="36"/>
      <c r="T53" s="36"/>
      <c r="U53" s="36"/>
      <c r="V53" s="36"/>
      <c r="X53" s="29"/>
      <c r="Y53" s="29"/>
      <c r="Z53" s="29"/>
      <c r="AA53" s="29"/>
      <c r="AB53" s="29"/>
    </row>
    <row r="54" spans="1:28" ht="31.5" hidden="1" customHeight="1" outlineLevel="1" x14ac:dyDescent="0.35">
      <c r="A54" s="32" t="s">
        <v>43</v>
      </c>
      <c r="B54" s="33" t="s">
        <v>108</v>
      </c>
      <c r="C54" s="34" t="s">
        <v>45</v>
      </c>
      <c r="D54" s="55">
        <f>D55+D56+D57+D60</f>
        <v>0</v>
      </c>
      <c r="F54" s="36"/>
      <c r="G54" s="36"/>
      <c r="H54" s="36"/>
      <c r="I54" s="36"/>
      <c r="J54" s="36"/>
      <c r="L54" s="29"/>
      <c r="M54" s="29"/>
      <c r="N54" s="29"/>
      <c r="O54" s="29"/>
      <c r="P54" s="29"/>
      <c r="R54" s="36"/>
      <c r="S54" s="36"/>
      <c r="T54" s="36"/>
      <c r="U54" s="36"/>
      <c r="V54" s="36"/>
      <c r="X54" s="29"/>
      <c r="Y54" s="29"/>
      <c r="Z54" s="29"/>
      <c r="AA54" s="29"/>
      <c r="AB54" s="29"/>
    </row>
    <row r="55" spans="1:28" ht="33" hidden="1" customHeight="1" outlineLevel="1" x14ac:dyDescent="0.35">
      <c r="A55" s="41" t="s">
        <v>46</v>
      </c>
      <c r="B55" s="42" t="s">
        <v>109</v>
      </c>
      <c r="C55" s="49" t="s">
        <v>48</v>
      </c>
      <c r="D55" s="43"/>
      <c r="F55" s="36"/>
      <c r="G55" s="36"/>
      <c r="H55" s="36"/>
      <c r="I55" s="36"/>
      <c r="J55" s="36"/>
      <c r="L55" s="29"/>
      <c r="M55" s="29"/>
      <c r="N55" s="29"/>
      <c r="O55" s="29"/>
      <c r="P55" s="29"/>
      <c r="R55" s="36"/>
      <c r="S55" s="36"/>
      <c r="T55" s="36"/>
      <c r="U55" s="36"/>
      <c r="V55" s="36"/>
      <c r="X55" s="29"/>
      <c r="Y55" s="29"/>
      <c r="Z55" s="29"/>
      <c r="AA55" s="29"/>
      <c r="AB55" s="29"/>
    </row>
    <row r="56" spans="1:28" ht="33" hidden="1" customHeight="1" outlineLevel="1" x14ac:dyDescent="0.35">
      <c r="A56" s="41" t="s">
        <v>49</v>
      </c>
      <c r="B56" s="42" t="s">
        <v>110</v>
      </c>
      <c r="C56" s="49" t="s">
        <v>51</v>
      </c>
      <c r="D56" s="43"/>
      <c r="F56" s="36"/>
      <c r="G56" s="36"/>
      <c r="H56" s="36"/>
      <c r="I56" s="36"/>
      <c r="J56" s="36"/>
      <c r="L56" s="29"/>
      <c r="M56" s="29"/>
      <c r="N56" s="29"/>
      <c r="O56" s="29"/>
      <c r="P56" s="29"/>
      <c r="R56" s="36"/>
      <c r="S56" s="36"/>
      <c r="T56" s="36"/>
      <c r="U56" s="36"/>
      <c r="V56" s="36"/>
      <c r="X56" s="29"/>
      <c r="Y56" s="29"/>
      <c r="Z56" s="29"/>
      <c r="AA56" s="29"/>
      <c r="AB56" s="29"/>
    </row>
    <row r="57" spans="1:28" ht="46.5" hidden="1" customHeight="1" outlineLevel="1" x14ac:dyDescent="0.35">
      <c r="A57" s="44" t="s">
        <v>52</v>
      </c>
      <c r="B57" s="45" t="s">
        <v>111</v>
      </c>
      <c r="C57" s="50" t="s">
        <v>54</v>
      </c>
      <c r="D57" s="48">
        <f>D58+D59</f>
        <v>0</v>
      </c>
      <c r="F57" s="36"/>
      <c r="G57" s="36"/>
      <c r="H57" s="36"/>
      <c r="I57" s="36"/>
      <c r="J57" s="36"/>
      <c r="L57" s="29"/>
      <c r="M57" s="29"/>
      <c r="N57" s="29"/>
      <c r="O57" s="29"/>
      <c r="P57" s="29"/>
      <c r="R57" s="36"/>
      <c r="S57" s="36"/>
      <c r="T57" s="36"/>
      <c r="U57" s="36"/>
      <c r="V57" s="36"/>
      <c r="X57" s="29"/>
      <c r="Y57" s="29"/>
      <c r="Z57" s="29"/>
      <c r="AA57" s="29"/>
      <c r="AB57" s="29"/>
    </row>
    <row r="58" spans="1:28" ht="36.75" hidden="1" customHeight="1" outlineLevel="1" x14ac:dyDescent="0.35">
      <c r="A58" s="41"/>
      <c r="B58" s="47" t="s">
        <v>112</v>
      </c>
      <c r="C58" s="51" t="s">
        <v>113</v>
      </c>
      <c r="D58" s="43"/>
      <c r="F58" s="36"/>
      <c r="G58" s="36"/>
      <c r="H58" s="36"/>
      <c r="I58" s="36"/>
      <c r="J58" s="36"/>
      <c r="L58" s="29"/>
      <c r="M58" s="29"/>
      <c r="N58" s="29"/>
      <c r="O58" s="29"/>
      <c r="P58" s="29"/>
      <c r="R58" s="36"/>
      <c r="S58" s="36"/>
      <c r="T58" s="36"/>
      <c r="U58" s="36"/>
      <c r="V58" s="36"/>
      <c r="X58" s="29"/>
      <c r="Y58" s="29"/>
      <c r="Z58" s="29"/>
      <c r="AA58" s="29"/>
      <c r="AB58" s="29"/>
    </row>
    <row r="59" spans="1:28" ht="21.75" hidden="1" customHeight="1" outlineLevel="1" x14ac:dyDescent="0.35">
      <c r="A59" s="41"/>
      <c r="B59" s="47" t="s">
        <v>114</v>
      </c>
      <c r="C59" s="51" t="s">
        <v>60</v>
      </c>
      <c r="D59" s="43"/>
      <c r="F59" s="36"/>
      <c r="G59" s="36"/>
      <c r="H59" s="36"/>
      <c r="I59" s="36"/>
      <c r="J59" s="36"/>
      <c r="L59" s="29"/>
      <c r="M59" s="29"/>
      <c r="N59" s="29"/>
      <c r="O59" s="29"/>
      <c r="P59" s="29"/>
      <c r="R59" s="36"/>
      <c r="S59" s="36"/>
      <c r="T59" s="36"/>
      <c r="U59" s="36"/>
      <c r="V59" s="36"/>
      <c r="X59" s="29"/>
      <c r="Y59" s="29"/>
      <c r="Z59" s="29"/>
      <c r="AA59" s="29"/>
      <c r="AB59" s="29"/>
    </row>
    <row r="60" spans="1:28" ht="32" hidden="1" outlineLevel="1" x14ac:dyDescent="0.35">
      <c r="A60" s="44" t="s">
        <v>61</v>
      </c>
      <c r="B60" s="45" t="s">
        <v>115</v>
      </c>
      <c r="C60" s="39" t="s">
        <v>63</v>
      </c>
      <c r="D60" s="48">
        <f>D61</f>
        <v>0</v>
      </c>
      <c r="F60" s="36"/>
      <c r="G60" s="36"/>
      <c r="H60" s="36"/>
      <c r="I60" s="36"/>
      <c r="J60" s="36"/>
      <c r="L60" s="29"/>
      <c r="M60" s="29"/>
      <c r="N60" s="29"/>
      <c r="O60" s="29"/>
      <c r="P60" s="29"/>
      <c r="R60" s="36"/>
      <c r="S60" s="36"/>
      <c r="T60" s="36"/>
      <c r="U60" s="36"/>
      <c r="V60" s="36"/>
      <c r="X60" s="29"/>
      <c r="Y60" s="29"/>
      <c r="Z60" s="29"/>
      <c r="AA60" s="29"/>
      <c r="AB60" s="29"/>
    </row>
    <row r="61" spans="1:28" ht="32" hidden="1" outlineLevel="1" x14ac:dyDescent="0.35">
      <c r="A61" s="52" t="s">
        <v>94</v>
      </c>
      <c r="B61" s="53" t="s">
        <v>116</v>
      </c>
      <c r="C61" s="39" t="s">
        <v>117</v>
      </c>
      <c r="D61" s="48">
        <f>D62+D63</f>
        <v>0</v>
      </c>
      <c r="F61" s="36"/>
      <c r="G61" s="36"/>
      <c r="H61" s="36"/>
      <c r="I61" s="36"/>
      <c r="J61" s="36"/>
      <c r="L61" s="29"/>
      <c r="M61" s="29"/>
      <c r="N61" s="29"/>
      <c r="O61" s="29"/>
      <c r="P61" s="29"/>
      <c r="R61" s="36"/>
      <c r="S61" s="36"/>
      <c r="T61" s="36"/>
      <c r="U61" s="36"/>
      <c r="V61" s="36"/>
      <c r="X61" s="29"/>
      <c r="Y61" s="29"/>
      <c r="Z61" s="29"/>
      <c r="AA61" s="29"/>
      <c r="AB61" s="29"/>
    </row>
    <row r="62" spans="1:28" ht="37.5" hidden="1" customHeight="1" outlineLevel="1" x14ac:dyDescent="0.35">
      <c r="A62" s="41"/>
      <c r="B62" s="47" t="s">
        <v>118</v>
      </c>
      <c r="C62" s="51" t="s">
        <v>119</v>
      </c>
      <c r="D62" s="43"/>
      <c r="F62" s="36"/>
      <c r="G62" s="36"/>
      <c r="H62" s="36"/>
      <c r="I62" s="36"/>
      <c r="J62" s="36"/>
      <c r="L62" s="29"/>
      <c r="M62" s="29"/>
      <c r="N62" s="29"/>
      <c r="O62" s="29"/>
      <c r="P62" s="29"/>
      <c r="R62" s="36"/>
      <c r="S62" s="36"/>
      <c r="T62" s="36"/>
      <c r="U62" s="36"/>
      <c r="V62" s="36"/>
      <c r="X62" s="29"/>
      <c r="Y62" s="29"/>
      <c r="Z62" s="29"/>
      <c r="AA62" s="29"/>
      <c r="AB62" s="29"/>
    </row>
    <row r="63" spans="1:28" ht="24" hidden="1" customHeight="1" outlineLevel="1" x14ac:dyDescent="0.35">
      <c r="A63" s="41"/>
      <c r="B63" s="47" t="s">
        <v>120</v>
      </c>
      <c r="C63" s="51" t="s">
        <v>60</v>
      </c>
      <c r="D63" s="43"/>
      <c r="F63" s="36"/>
      <c r="G63" s="36"/>
      <c r="H63" s="36"/>
      <c r="I63" s="36"/>
      <c r="J63" s="36"/>
      <c r="L63" s="29"/>
      <c r="M63" s="29"/>
      <c r="N63" s="29"/>
      <c r="O63" s="29"/>
      <c r="P63" s="29"/>
      <c r="R63" s="36"/>
      <c r="S63" s="36"/>
      <c r="T63" s="36"/>
      <c r="U63" s="36"/>
      <c r="V63" s="36"/>
      <c r="X63" s="29"/>
      <c r="Y63" s="29"/>
      <c r="Z63" s="29"/>
      <c r="AA63" s="29"/>
      <c r="AB63" s="29"/>
    </row>
    <row r="64" spans="1:28" ht="52.5" hidden="1" customHeight="1" outlineLevel="1" x14ac:dyDescent="0.35">
      <c r="A64" s="32" t="s">
        <v>78</v>
      </c>
      <c r="B64" s="54" t="s">
        <v>121</v>
      </c>
      <c r="C64" s="49" t="s">
        <v>80</v>
      </c>
      <c r="D64" s="43"/>
      <c r="F64" s="36"/>
      <c r="G64" s="36"/>
      <c r="H64" s="36"/>
      <c r="I64" s="36"/>
      <c r="J64" s="36"/>
      <c r="L64" s="29"/>
      <c r="M64" s="29"/>
      <c r="N64" s="29"/>
      <c r="O64" s="29"/>
      <c r="P64" s="29"/>
      <c r="R64" s="36"/>
      <c r="S64" s="36"/>
      <c r="T64" s="36"/>
      <c r="U64" s="36"/>
      <c r="V64" s="36"/>
      <c r="X64" s="29"/>
      <c r="Y64" s="29"/>
      <c r="Z64" s="29"/>
      <c r="AA64" s="29"/>
      <c r="AB64" s="29"/>
    </row>
    <row r="65" spans="1:28" ht="92.25" customHeight="1" collapsed="1" x14ac:dyDescent="0.35">
      <c r="A65" s="24"/>
      <c r="B65" s="25" t="s">
        <v>122</v>
      </c>
      <c r="C65" s="26" t="s">
        <v>123</v>
      </c>
      <c r="D65" s="27">
        <f>D66+D68+D71+D87-D70-D72</f>
        <v>0</v>
      </c>
      <c r="F65" s="28">
        <v>0.85</v>
      </c>
      <c r="G65" s="28">
        <v>0</v>
      </c>
      <c r="H65" s="28">
        <v>0.15</v>
      </c>
      <c r="I65" s="28">
        <v>0</v>
      </c>
      <c r="J65" s="60">
        <f>SUM(F65:I65)</f>
        <v>1</v>
      </c>
      <c r="L65" s="29">
        <f>ROUND($D65*F65,2)</f>
        <v>0</v>
      </c>
      <c r="M65" s="29">
        <f t="shared" ref="M65" si="19">ROUND($D65*G65,2)</f>
        <v>0</v>
      </c>
      <c r="N65" s="29">
        <f>ROUND($D65*H65,2)</f>
        <v>0</v>
      </c>
      <c r="O65" s="29">
        <f t="shared" ref="O65" si="20">ROUND($D65*I65,2)</f>
        <v>0</v>
      </c>
      <c r="P65" s="29">
        <f>SUM(L65:O65)</f>
        <v>0</v>
      </c>
      <c r="R65" s="30">
        <f>IF(L65=0,0,X65/$AB65)</f>
        <v>0</v>
      </c>
      <c r="S65" s="30">
        <f>IF(M65=0,0,Y65/$AB65)</f>
        <v>0</v>
      </c>
      <c r="T65" s="30">
        <f>IF(N65=0,0,Z65/$AB65)</f>
        <v>0</v>
      </c>
      <c r="U65" s="30">
        <f>IF(O65=0,0,AA65/$AB65)</f>
        <v>0</v>
      </c>
      <c r="V65" s="30">
        <f>IF(P65=0,0,AB65/$AB65)</f>
        <v>0</v>
      </c>
      <c r="X65" s="31">
        <f>$L65*$L$2</f>
        <v>0</v>
      </c>
      <c r="Y65" s="31">
        <f>IF(M65=0,0,P65-X65)</f>
        <v>0</v>
      </c>
      <c r="Z65" s="31">
        <f>IF(N65=0,0,P65-X65)</f>
        <v>0</v>
      </c>
      <c r="AA65" s="31">
        <f>IF(O65=0,0,P65-X65)</f>
        <v>0</v>
      </c>
      <c r="AB65" s="31">
        <f>SUM(X65:AA65)</f>
        <v>0</v>
      </c>
    </row>
    <row r="66" spans="1:28" ht="33" hidden="1" customHeight="1" outlineLevel="1" x14ac:dyDescent="0.35">
      <c r="A66" s="37" t="s">
        <v>28</v>
      </c>
      <c r="B66" s="38" t="s">
        <v>124</v>
      </c>
      <c r="C66" s="39" t="s">
        <v>30</v>
      </c>
      <c r="D66" s="48">
        <f>D67</f>
        <v>0</v>
      </c>
      <c r="F66" s="36"/>
      <c r="G66" s="36"/>
      <c r="H66" s="36"/>
      <c r="I66" s="36"/>
      <c r="J66" s="36"/>
      <c r="L66" s="29"/>
      <c r="M66" s="29"/>
      <c r="N66" s="29"/>
      <c r="O66" s="29"/>
      <c r="P66" s="29"/>
      <c r="R66" s="36"/>
      <c r="S66" s="36"/>
      <c r="T66" s="36"/>
      <c r="U66" s="36"/>
      <c r="V66" s="36"/>
      <c r="X66" s="29"/>
      <c r="Y66" s="29"/>
      <c r="Z66" s="29"/>
      <c r="AA66" s="29"/>
      <c r="AB66" s="29"/>
    </row>
    <row r="67" spans="1:28" ht="76.150000000000006" hidden="1" customHeight="1" outlineLevel="1" x14ac:dyDescent="0.35">
      <c r="A67" s="41" t="s">
        <v>31</v>
      </c>
      <c r="B67" s="42" t="s">
        <v>125</v>
      </c>
      <c r="C67" s="34" t="s">
        <v>126</v>
      </c>
      <c r="D67" s="43"/>
      <c r="F67" s="36"/>
      <c r="G67" s="36"/>
      <c r="H67" s="36"/>
      <c r="I67" s="36"/>
      <c r="J67" s="36"/>
      <c r="L67" s="29"/>
      <c r="M67" s="29"/>
      <c r="N67" s="29"/>
      <c r="O67" s="29"/>
      <c r="P67" s="29"/>
      <c r="R67" s="36"/>
      <c r="S67" s="36"/>
      <c r="T67" s="36"/>
      <c r="U67" s="36"/>
      <c r="V67" s="36"/>
      <c r="X67" s="29"/>
      <c r="Y67" s="29"/>
      <c r="Z67" s="29"/>
      <c r="AA67" s="29"/>
      <c r="AB67" s="29"/>
    </row>
    <row r="68" spans="1:28" ht="31.5" hidden="1" customHeight="1" outlineLevel="1" x14ac:dyDescent="0.35">
      <c r="A68" s="37" t="s">
        <v>34</v>
      </c>
      <c r="B68" s="38" t="s">
        <v>127</v>
      </c>
      <c r="C68" s="39" t="s">
        <v>36</v>
      </c>
      <c r="D68" s="40">
        <f>D69</f>
        <v>0</v>
      </c>
      <c r="F68" s="36"/>
      <c r="G68" s="36"/>
      <c r="H68" s="36"/>
      <c r="I68" s="36"/>
      <c r="J68" s="36"/>
      <c r="L68" s="29"/>
      <c r="M68" s="29"/>
      <c r="N68" s="29"/>
      <c r="O68" s="29"/>
      <c r="P68" s="29"/>
      <c r="R68" s="36"/>
      <c r="S68" s="36"/>
      <c r="T68" s="36"/>
      <c r="U68" s="36"/>
      <c r="V68" s="36"/>
      <c r="X68" s="29"/>
      <c r="Y68" s="29"/>
      <c r="Z68" s="29"/>
      <c r="AA68" s="29"/>
      <c r="AB68" s="29"/>
    </row>
    <row r="69" spans="1:28" ht="34.9" hidden="1" customHeight="1" outlineLevel="1" x14ac:dyDescent="0.35">
      <c r="A69" s="44" t="s">
        <v>37</v>
      </c>
      <c r="B69" s="45" t="s">
        <v>128</v>
      </c>
      <c r="C69" s="39" t="s">
        <v>83</v>
      </c>
      <c r="D69" s="40">
        <f>D70</f>
        <v>0</v>
      </c>
      <c r="F69" s="36"/>
      <c r="G69" s="36"/>
      <c r="H69" s="36"/>
      <c r="I69" s="36"/>
      <c r="J69" s="36"/>
      <c r="L69" s="29"/>
      <c r="M69" s="29"/>
      <c r="N69" s="29"/>
      <c r="O69" s="29"/>
      <c r="P69" s="29"/>
      <c r="R69" s="36"/>
      <c r="S69" s="36"/>
      <c r="T69" s="36"/>
      <c r="U69" s="36"/>
      <c r="V69" s="36"/>
      <c r="X69" s="29"/>
      <c r="Y69" s="29"/>
      <c r="Z69" s="29"/>
      <c r="AA69" s="29"/>
      <c r="AB69" s="29"/>
    </row>
    <row r="70" spans="1:28" ht="156.4" hidden="1" customHeight="1" outlineLevel="1" x14ac:dyDescent="0.35">
      <c r="A70" s="57" t="s">
        <v>40</v>
      </c>
      <c r="B70" s="58" t="s">
        <v>129</v>
      </c>
      <c r="C70" s="59" t="s">
        <v>130</v>
      </c>
      <c r="D70" s="43"/>
      <c r="F70" s="28">
        <v>1</v>
      </c>
      <c r="G70" s="60">
        <v>0</v>
      </c>
      <c r="H70" s="60">
        <v>0</v>
      </c>
      <c r="I70" s="60">
        <v>0</v>
      </c>
      <c r="J70" s="60">
        <f>SUM(F70:I70)</f>
        <v>1</v>
      </c>
      <c r="L70" s="29">
        <f>ROUND($D70*F70,2)</f>
        <v>0</v>
      </c>
      <c r="M70" s="29">
        <f t="shared" ref="M70" si="21">ROUND($D70*G70,2)</f>
        <v>0</v>
      </c>
      <c r="N70" s="29">
        <f>ROUND($D70*H70,2)</f>
        <v>0</v>
      </c>
      <c r="O70" s="29">
        <f t="shared" ref="O70" si="22">ROUND($D70*I70,2)</f>
        <v>0</v>
      </c>
      <c r="P70" s="29">
        <f>SUM(L70:O70)</f>
        <v>0</v>
      </c>
      <c r="R70" s="30">
        <f>IF(L70=0,0,X70/$AB70)</f>
        <v>0</v>
      </c>
      <c r="S70" s="30">
        <f>IF(M70=0,0,Y70/$AB70)</f>
        <v>0</v>
      </c>
      <c r="T70" s="30">
        <f>IF(N70=0,0,Z70/$AB70)</f>
        <v>0</v>
      </c>
      <c r="U70" s="30">
        <f>IF(O70=0,0,AA70/$AB70)</f>
        <v>0</v>
      </c>
      <c r="V70" s="30">
        <f>IF(P70=0,0,AB70/$AB70)</f>
        <v>0</v>
      </c>
      <c r="X70" s="31">
        <f>$L70*$L$2</f>
        <v>0</v>
      </c>
      <c r="Y70" s="31">
        <v>0</v>
      </c>
      <c r="Z70" s="31">
        <v>0</v>
      </c>
      <c r="AA70" s="31">
        <f>P70-X70</f>
        <v>0</v>
      </c>
      <c r="AB70" s="31">
        <f>SUM(X70:AA70)</f>
        <v>0</v>
      </c>
    </row>
    <row r="71" spans="1:28" ht="31.5" hidden="1" customHeight="1" outlineLevel="1" x14ac:dyDescent="0.35">
      <c r="A71" s="37" t="s">
        <v>43</v>
      </c>
      <c r="B71" s="38" t="s">
        <v>131</v>
      </c>
      <c r="C71" s="39" t="s">
        <v>45</v>
      </c>
      <c r="D71" s="48">
        <f>D72+D73+D74+D77+D84</f>
        <v>0</v>
      </c>
      <c r="F71" s="36"/>
      <c r="G71" s="36"/>
      <c r="H71" s="36"/>
      <c r="I71" s="36"/>
      <c r="J71" s="36"/>
      <c r="L71" s="29"/>
      <c r="M71" s="29"/>
      <c r="N71" s="29"/>
      <c r="O71" s="29"/>
      <c r="P71" s="29"/>
      <c r="R71" s="36"/>
      <c r="S71" s="36"/>
      <c r="T71" s="36"/>
      <c r="U71" s="36"/>
      <c r="V71" s="36"/>
      <c r="X71" s="29"/>
      <c r="Y71" s="29"/>
      <c r="Z71" s="29"/>
      <c r="AA71" s="29"/>
      <c r="AB71" s="29"/>
    </row>
    <row r="72" spans="1:28" ht="31.5" hidden="1" customHeight="1" outlineLevel="1" x14ac:dyDescent="0.35">
      <c r="A72" s="61" t="s">
        <v>46</v>
      </c>
      <c r="B72" s="62" t="s">
        <v>132</v>
      </c>
      <c r="C72" s="63" t="s">
        <v>133</v>
      </c>
      <c r="D72" s="43"/>
      <c r="F72" s="28">
        <v>1</v>
      </c>
      <c r="G72" s="60">
        <v>0</v>
      </c>
      <c r="H72" s="60">
        <v>0</v>
      </c>
      <c r="I72" s="60">
        <v>0</v>
      </c>
      <c r="J72" s="60">
        <f>SUM(F72:I72)</f>
        <v>1</v>
      </c>
      <c r="L72" s="29">
        <f>ROUND($D72*F72,2)</f>
        <v>0</v>
      </c>
      <c r="M72" s="29">
        <f t="shared" ref="M72" si="23">ROUND($D72*G72,2)</f>
        <v>0</v>
      </c>
      <c r="N72" s="29">
        <f>ROUND($D72*H72,2)</f>
        <v>0</v>
      </c>
      <c r="O72" s="29">
        <f t="shared" ref="O72" si="24">ROUND($D72*I72,2)</f>
        <v>0</v>
      </c>
      <c r="P72" s="29">
        <f>SUM(L72:O72)</f>
        <v>0</v>
      </c>
      <c r="R72" s="30">
        <f t="shared" ref="R72" si="25">IF(L72=0,0,X72/$AB72)</f>
        <v>0</v>
      </c>
      <c r="S72" s="30">
        <f t="shared" ref="S72" si="26">IF(M72=0,0,Y72/$AB72)</f>
        <v>0</v>
      </c>
      <c r="T72" s="30">
        <f t="shared" ref="T72" si="27">IF(N72=0,0,Z72/$AB72)</f>
        <v>0</v>
      </c>
      <c r="U72" s="30">
        <f t="shared" ref="U72" si="28">IF(O72=0,0,AA72/$AB72)</f>
        <v>0</v>
      </c>
      <c r="V72" s="30">
        <f t="shared" ref="V72" si="29">IF(P72=0,0,AB72/$AB72)</f>
        <v>0</v>
      </c>
      <c r="X72" s="31">
        <f>$L72*$L$2</f>
        <v>0</v>
      </c>
      <c r="Y72" s="31">
        <v>0</v>
      </c>
      <c r="Z72" s="31">
        <v>0</v>
      </c>
      <c r="AA72" s="31">
        <f>P72-X72</f>
        <v>0</v>
      </c>
      <c r="AB72" s="31">
        <f>SUM(X72:AA72)</f>
        <v>0</v>
      </c>
    </row>
    <row r="73" spans="1:28" ht="33" hidden="1" customHeight="1" outlineLevel="1" x14ac:dyDescent="0.35">
      <c r="A73" s="41" t="s">
        <v>49</v>
      </c>
      <c r="B73" s="42" t="s">
        <v>134</v>
      </c>
      <c r="C73" s="49" t="s">
        <v>51</v>
      </c>
      <c r="D73" s="43"/>
      <c r="F73" s="36"/>
      <c r="G73" s="36"/>
      <c r="H73" s="36"/>
      <c r="I73" s="36"/>
      <c r="J73" s="36"/>
      <c r="L73" s="29"/>
      <c r="M73" s="29"/>
      <c r="N73" s="29"/>
      <c r="O73" s="29"/>
      <c r="P73" s="29"/>
      <c r="R73" s="36"/>
      <c r="S73" s="36"/>
      <c r="T73" s="36"/>
      <c r="U73" s="36"/>
      <c r="V73" s="36"/>
      <c r="X73" s="29"/>
      <c r="Y73" s="29"/>
      <c r="Z73" s="29"/>
      <c r="AA73" s="29"/>
      <c r="AB73" s="29"/>
    </row>
    <row r="74" spans="1:28" ht="46.5" hidden="1" customHeight="1" outlineLevel="1" x14ac:dyDescent="0.35">
      <c r="A74" s="44" t="s">
        <v>52</v>
      </c>
      <c r="B74" s="45" t="s">
        <v>135</v>
      </c>
      <c r="C74" s="50" t="s">
        <v>136</v>
      </c>
      <c r="D74" s="48">
        <f>D75+D76</f>
        <v>0</v>
      </c>
      <c r="F74" s="36"/>
      <c r="G74" s="36"/>
      <c r="H74" s="36"/>
      <c r="I74" s="36"/>
      <c r="J74" s="36"/>
      <c r="L74" s="29"/>
      <c r="M74" s="29"/>
      <c r="N74" s="29"/>
      <c r="O74" s="29"/>
      <c r="P74" s="29"/>
      <c r="R74" s="36"/>
      <c r="S74" s="36"/>
      <c r="T74" s="36"/>
      <c r="U74" s="36"/>
      <c r="V74" s="36"/>
      <c r="X74" s="29"/>
      <c r="Y74" s="29"/>
      <c r="Z74" s="29"/>
      <c r="AA74" s="29"/>
      <c r="AB74" s="29"/>
    </row>
    <row r="75" spans="1:28" ht="22.5" hidden="1" customHeight="1" outlineLevel="1" x14ac:dyDescent="0.35">
      <c r="A75" s="41"/>
      <c r="B75" s="47" t="s">
        <v>137</v>
      </c>
      <c r="C75" s="51" t="s">
        <v>56</v>
      </c>
      <c r="D75" s="43"/>
      <c r="F75" s="36"/>
      <c r="G75" s="36"/>
      <c r="H75" s="36"/>
      <c r="I75" s="36"/>
      <c r="J75" s="36"/>
      <c r="L75" s="29"/>
      <c r="M75" s="29"/>
      <c r="N75" s="29"/>
      <c r="O75" s="29"/>
      <c r="P75" s="29"/>
      <c r="R75" s="36"/>
      <c r="S75" s="36"/>
      <c r="T75" s="36"/>
      <c r="U75" s="36"/>
      <c r="V75" s="36"/>
      <c r="X75" s="29"/>
      <c r="Y75" s="29"/>
      <c r="Z75" s="29"/>
      <c r="AA75" s="29"/>
      <c r="AB75" s="29"/>
    </row>
    <row r="76" spans="1:28" ht="21.75" hidden="1" customHeight="1" outlineLevel="1" x14ac:dyDescent="0.35">
      <c r="A76" s="41"/>
      <c r="B76" s="47" t="s">
        <v>138</v>
      </c>
      <c r="C76" s="51" t="s">
        <v>58</v>
      </c>
      <c r="D76" s="43"/>
      <c r="F76" s="36"/>
      <c r="G76" s="36"/>
      <c r="H76" s="36"/>
      <c r="I76" s="36"/>
      <c r="J76" s="36"/>
      <c r="L76" s="29"/>
      <c r="M76" s="29"/>
      <c r="N76" s="29"/>
      <c r="O76" s="29"/>
      <c r="P76" s="29"/>
      <c r="R76" s="36"/>
      <c r="S76" s="36"/>
      <c r="T76" s="36"/>
      <c r="U76" s="36"/>
      <c r="V76" s="36"/>
      <c r="X76" s="29"/>
      <c r="Y76" s="29"/>
      <c r="Z76" s="29"/>
      <c r="AA76" s="29"/>
      <c r="AB76" s="29"/>
    </row>
    <row r="77" spans="1:28" ht="62.25" hidden="1" customHeight="1" outlineLevel="1" x14ac:dyDescent="0.35">
      <c r="A77" s="44" t="s">
        <v>61</v>
      </c>
      <c r="B77" s="45" t="s">
        <v>139</v>
      </c>
      <c r="C77" s="50" t="s">
        <v>140</v>
      </c>
      <c r="D77" s="48">
        <f>D78+D80+D82</f>
        <v>0</v>
      </c>
      <c r="F77" s="36"/>
      <c r="G77" s="36"/>
      <c r="H77" s="36"/>
      <c r="I77" s="36"/>
      <c r="J77" s="36"/>
      <c r="L77" s="29"/>
      <c r="M77" s="29"/>
      <c r="N77" s="29"/>
      <c r="O77" s="29"/>
      <c r="P77" s="29"/>
      <c r="R77" s="36"/>
      <c r="S77" s="36"/>
      <c r="T77" s="36"/>
      <c r="U77" s="36"/>
      <c r="V77" s="36"/>
      <c r="X77" s="29"/>
      <c r="Y77" s="29"/>
      <c r="Z77" s="29"/>
      <c r="AA77" s="29"/>
      <c r="AB77" s="29"/>
    </row>
    <row r="78" spans="1:28" ht="57" hidden="1" customHeight="1" outlineLevel="1" x14ac:dyDescent="0.35">
      <c r="A78" s="52" t="s">
        <v>141</v>
      </c>
      <c r="B78" s="53" t="s">
        <v>142</v>
      </c>
      <c r="C78" s="39" t="s">
        <v>143</v>
      </c>
      <c r="D78" s="48">
        <f>D79</f>
        <v>0</v>
      </c>
      <c r="F78" s="36"/>
      <c r="G78" s="36"/>
      <c r="H78" s="36"/>
      <c r="I78" s="36"/>
      <c r="J78" s="36"/>
      <c r="L78" s="29"/>
      <c r="M78" s="29"/>
      <c r="N78" s="29"/>
      <c r="O78" s="29"/>
      <c r="P78" s="29"/>
      <c r="R78" s="36"/>
      <c r="S78" s="36"/>
      <c r="T78" s="36"/>
      <c r="U78" s="36"/>
      <c r="V78" s="36"/>
      <c r="X78" s="29"/>
      <c r="Y78" s="29"/>
      <c r="Z78" s="29"/>
      <c r="AA78" s="29"/>
      <c r="AB78" s="29"/>
    </row>
    <row r="79" spans="1:28" ht="37.5" hidden="1" customHeight="1" outlineLevel="1" x14ac:dyDescent="0.35">
      <c r="A79" s="41"/>
      <c r="B79" s="47" t="s">
        <v>144</v>
      </c>
      <c r="C79" s="51" t="s">
        <v>145</v>
      </c>
      <c r="D79" s="43"/>
      <c r="F79" s="36"/>
      <c r="G79" s="36"/>
      <c r="H79" s="36"/>
      <c r="I79" s="36"/>
      <c r="J79" s="36"/>
      <c r="L79" s="29"/>
      <c r="M79" s="29"/>
      <c r="N79" s="29"/>
      <c r="O79" s="29"/>
      <c r="P79" s="29"/>
      <c r="R79" s="36"/>
      <c r="S79" s="36"/>
      <c r="T79" s="36"/>
      <c r="U79" s="36"/>
      <c r="V79" s="36"/>
      <c r="X79" s="29"/>
      <c r="Y79" s="29"/>
      <c r="Z79" s="29"/>
      <c r="AA79" s="29"/>
      <c r="AB79" s="29"/>
    </row>
    <row r="80" spans="1:28" ht="97.15" hidden="1" customHeight="1" outlineLevel="1" x14ac:dyDescent="0.35">
      <c r="A80" s="52" t="s">
        <v>146</v>
      </c>
      <c r="B80" s="53" t="s">
        <v>147</v>
      </c>
      <c r="C80" s="39" t="s">
        <v>148</v>
      </c>
      <c r="D80" s="40">
        <f>D81</f>
        <v>0</v>
      </c>
      <c r="F80" s="36"/>
      <c r="G80" s="36"/>
      <c r="H80" s="36"/>
      <c r="I80" s="36"/>
      <c r="J80" s="36"/>
      <c r="L80" s="29"/>
      <c r="M80" s="29"/>
      <c r="N80" s="29"/>
      <c r="O80" s="29"/>
      <c r="P80" s="29"/>
      <c r="R80" s="36"/>
      <c r="S80" s="36"/>
      <c r="T80" s="36"/>
      <c r="U80" s="36"/>
      <c r="V80" s="36"/>
      <c r="X80" s="29"/>
      <c r="Y80" s="29"/>
      <c r="Z80" s="29"/>
      <c r="AA80" s="29"/>
      <c r="AB80" s="29"/>
    </row>
    <row r="81" spans="1:28" ht="33.75" hidden="1" customHeight="1" outlineLevel="1" x14ac:dyDescent="0.35">
      <c r="A81" s="41"/>
      <c r="B81" s="47" t="s">
        <v>149</v>
      </c>
      <c r="C81" s="51" t="s">
        <v>150</v>
      </c>
      <c r="D81" s="43"/>
      <c r="F81" s="36"/>
      <c r="G81" s="36"/>
      <c r="H81" s="36"/>
      <c r="I81" s="36"/>
      <c r="J81" s="36"/>
      <c r="L81" s="29"/>
      <c r="M81" s="29"/>
      <c r="N81" s="29"/>
      <c r="O81" s="29"/>
      <c r="P81" s="29"/>
      <c r="R81" s="36"/>
      <c r="S81" s="36"/>
      <c r="T81" s="36"/>
      <c r="U81" s="36"/>
      <c r="V81" s="36"/>
      <c r="X81" s="29"/>
      <c r="Y81" s="29"/>
      <c r="Z81" s="29"/>
      <c r="AA81" s="29"/>
      <c r="AB81" s="29"/>
    </row>
    <row r="82" spans="1:28" ht="33.75" hidden="1" customHeight="1" outlineLevel="1" x14ac:dyDescent="0.35">
      <c r="A82" s="52" t="s">
        <v>64</v>
      </c>
      <c r="B82" s="53" t="s">
        <v>151</v>
      </c>
      <c r="C82" s="39" t="s">
        <v>152</v>
      </c>
      <c r="D82" s="40">
        <f>D83</f>
        <v>0</v>
      </c>
      <c r="F82" s="36"/>
      <c r="G82" s="36"/>
      <c r="H82" s="36"/>
      <c r="I82" s="36"/>
      <c r="J82" s="36"/>
      <c r="L82" s="29"/>
      <c r="M82" s="29"/>
      <c r="N82" s="29"/>
      <c r="O82" s="29"/>
      <c r="P82" s="29"/>
      <c r="R82" s="36"/>
      <c r="S82" s="36"/>
      <c r="T82" s="36"/>
      <c r="U82" s="36"/>
      <c r="V82" s="36"/>
      <c r="X82" s="29"/>
      <c r="Y82" s="29"/>
      <c r="Z82" s="29"/>
      <c r="AA82" s="29"/>
      <c r="AB82" s="29"/>
    </row>
    <row r="83" spans="1:28" ht="33.75" hidden="1" customHeight="1" outlineLevel="1" x14ac:dyDescent="0.35">
      <c r="A83" s="46"/>
      <c r="B83" s="47" t="s">
        <v>153</v>
      </c>
      <c r="C83" s="51" t="s">
        <v>154</v>
      </c>
      <c r="D83" s="43"/>
      <c r="F83" s="36"/>
      <c r="G83" s="36"/>
      <c r="H83" s="36"/>
      <c r="I83" s="36"/>
      <c r="J83" s="36"/>
      <c r="L83" s="29"/>
      <c r="M83" s="29"/>
      <c r="N83" s="29"/>
      <c r="O83" s="29"/>
      <c r="P83" s="29"/>
      <c r="R83" s="36"/>
      <c r="S83" s="36"/>
      <c r="T83" s="36"/>
      <c r="U83" s="36"/>
      <c r="V83" s="36"/>
      <c r="X83" s="29"/>
      <c r="Y83" s="29"/>
      <c r="Z83" s="29"/>
      <c r="AA83" s="29"/>
      <c r="AB83" s="29"/>
    </row>
    <row r="84" spans="1:28" ht="40.9" hidden="1" customHeight="1" outlineLevel="1" x14ac:dyDescent="0.35">
      <c r="A84" s="44" t="s">
        <v>155</v>
      </c>
      <c r="B84" s="45" t="s">
        <v>156</v>
      </c>
      <c r="C84" s="39" t="s">
        <v>157</v>
      </c>
      <c r="D84" s="48">
        <f>D85</f>
        <v>0</v>
      </c>
      <c r="F84" s="36"/>
      <c r="G84" s="36"/>
      <c r="H84" s="36"/>
      <c r="I84" s="36"/>
      <c r="J84" s="36"/>
      <c r="L84" s="29"/>
      <c r="M84" s="29"/>
      <c r="N84" s="29"/>
      <c r="O84" s="29"/>
      <c r="P84" s="29"/>
      <c r="R84" s="36"/>
      <c r="S84" s="36"/>
      <c r="T84" s="36"/>
      <c r="U84" s="36"/>
      <c r="V84" s="36"/>
      <c r="X84" s="29"/>
      <c r="Y84" s="29"/>
      <c r="Z84" s="29"/>
      <c r="AA84" s="29"/>
      <c r="AB84" s="29"/>
    </row>
    <row r="85" spans="1:28" ht="59.65" hidden="1" customHeight="1" outlineLevel="1" x14ac:dyDescent="0.35">
      <c r="A85" s="52" t="s">
        <v>158</v>
      </c>
      <c r="B85" s="53" t="s">
        <v>159</v>
      </c>
      <c r="C85" s="39" t="s">
        <v>160</v>
      </c>
      <c r="D85" s="48">
        <f>D86</f>
        <v>0</v>
      </c>
      <c r="F85" s="36"/>
      <c r="G85" s="36"/>
      <c r="H85" s="36"/>
      <c r="I85" s="36"/>
      <c r="J85" s="36"/>
      <c r="L85" s="29"/>
      <c r="M85" s="29"/>
      <c r="N85" s="29"/>
      <c r="O85" s="29"/>
      <c r="P85" s="29"/>
      <c r="R85" s="36"/>
      <c r="S85" s="36"/>
      <c r="T85" s="36"/>
      <c r="U85" s="36"/>
      <c r="V85" s="36"/>
      <c r="X85" s="29"/>
      <c r="Y85" s="29"/>
      <c r="Z85" s="29"/>
      <c r="AA85" s="29"/>
      <c r="AB85" s="29"/>
    </row>
    <row r="86" spans="1:28" ht="37.5" hidden="1" customHeight="1" outlineLevel="1" x14ac:dyDescent="0.35">
      <c r="A86" s="41"/>
      <c r="B86" s="47" t="s">
        <v>161</v>
      </c>
      <c r="C86" s="51" t="s">
        <v>162</v>
      </c>
      <c r="D86" s="43"/>
      <c r="F86" s="36"/>
      <c r="G86" s="36"/>
      <c r="H86" s="36"/>
      <c r="I86" s="36"/>
      <c r="J86" s="36"/>
      <c r="L86" s="29"/>
      <c r="M86" s="29"/>
      <c r="N86" s="29"/>
      <c r="O86" s="29"/>
      <c r="P86" s="29"/>
      <c r="R86" s="36"/>
      <c r="S86" s="36"/>
      <c r="T86" s="36"/>
      <c r="U86" s="36"/>
      <c r="V86" s="36"/>
      <c r="X86" s="29"/>
      <c r="Y86" s="29"/>
      <c r="Z86" s="29"/>
      <c r="AA86" s="29"/>
      <c r="AB86" s="29"/>
    </row>
    <row r="87" spans="1:28" ht="76.150000000000006" hidden="1" customHeight="1" outlineLevel="1" x14ac:dyDescent="0.35">
      <c r="A87" s="61" t="s">
        <v>78</v>
      </c>
      <c r="B87" s="62" t="s">
        <v>163</v>
      </c>
      <c r="C87" s="63" t="s">
        <v>164</v>
      </c>
      <c r="D87" s="43"/>
      <c r="F87" s="28">
        <v>1</v>
      </c>
      <c r="G87" s="60">
        <v>0</v>
      </c>
      <c r="H87" s="60">
        <v>0</v>
      </c>
      <c r="I87" s="60">
        <v>0</v>
      </c>
      <c r="J87" s="60">
        <f>SUM(F87:I87)</f>
        <v>1</v>
      </c>
      <c r="L87" s="29">
        <f>ROUND($D87*F87,2)</f>
        <v>0</v>
      </c>
      <c r="M87" s="29">
        <f t="shared" ref="M87" si="30">ROUND($D87*G87,2)</f>
        <v>0</v>
      </c>
      <c r="N87" s="29">
        <f>ROUND($D87*H87,2)</f>
        <v>0</v>
      </c>
      <c r="O87" s="29">
        <f t="shared" ref="O87" si="31">ROUND($D87*I87,2)</f>
        <v>0</v>
      </c>
      <c r="P87" s="29">
        <f>SUM(L87:O87)</f>
        <v>0</v>
      </c>
      <c r="R87" s="30">
        <f t="shared" ref="R87:V88" si="32">IF(L87=0,0,X87/$AB87)</f>
        <v>0</v>
      </c>
      <c r="S87" s="30">
        <f t="shared" si="32"/>
        <v>0</v>
      </c>
      <c r="T87" s="30">
        <f t="shared" si="32"/>
        <v>0</v>
      </c>
      <c r="U87" s="30">
        <f t="shared" si="32"/>
        <v>0</v>
      </c>
      <c r="V87" s="30">
        <f t="shared" si="32"/>
        <v>0</v>
      </c>
      <c r="X87" s="31">
        <f>$L87*$L$2</f>
        <v>0</v>
      </c>
      <c r="Y87" s="31">
        <v>0</v>
      </c>
      <c r="Z87" s="31">
        <v>0</v>
      </c>
      <c r="AA87" s="31">
        <f>P87-X87</f>
        <v>0</v>
      </c>
      <c r="AB87" s="31">
        <f>SUM(X87:AA87)</f>
        <v>0</v>
      </c>
    </row>
    <row r="88" spans="1:28" ht="92.25" customHeight="1" collapsed="1" x14ac:dyDescent="0.35">
      <c r="A88" s="24"/>
      <c r="B88" s="25">
        <v>5</v>
      </c>
      <c r="C88" s="26" t="s">
        <v>165</v>
      </c>
      <c r="D88" s="27">
        <f>D89+D92+D98-D93-D98</f>
        <v>0</v>
      </c>
      <c r="F88" s="28">
        <v>0.85</v>
      </c>
      <c r="G88" s="28">
        <v>0</v>
      </c>
      <c r="H88" s="28">
        <v>0.15</v>
      </c>
      <c r="I88" s="28">
        <v>0</v>
      </c>
      <c r="J88" s="60">
        <f>SUM(F88:I88)</f>
        <v>1</v>
      </c>
      <c r="L88" s="29">
        <f>ROUND($D88*F88,2)</f>
        <v>0</v>
      </c>
      <c r="M88" s="29">
        <f t="shared" ref="M88" si="33">ROUND($D88*G88,2)</f>
        <v>0</v>
      </c>
      <c r="N88" s="29">
        <f>ROUND($D88*H88,2)</f>
        <v>0</v>
      </c>
      <c r="O88" s="29">
        <f t="shared" ref="O88" si="34">ROUND($D88*I88,2)</f>
        <v>0</v>
      </c>
      <c r="P88" s="29">
        <f>SUM(L88:O88)</f>
        <v>0</v>
      </c>
      <c r="R88" s="30">
        <f t="shared" si="32"/>
        <v>0</v>
      </c>
      <c r="S88" s="30">
        <f t="shared" si="32"/>
        <v>0</v>
      </c>
      <c r="T88" s="30">
        <f t="shared" si="32"/>
        <v>0</v>
      </c>
      <c r="U88" s="30">
        <f t="shared" si="32"/>
        <v>0</v>
      </c>
      <c r="V88" s="30">
        <f t="shared" si="32"/>
        <v>0</v>
      </c>
      <c r="X88" s="31">
        <f>$L88*$L$2</f>
        <v>0</v>
      </c>
      <c r="Y88" s="31">
        <f>IF(M88=0,0,P88-X88)</f>
        <v>0</v>
      </c>
      <c r="Z88" s="31">
        <f>IF(N88=0,0,P88-X88)</f>
        <v>0</v>
      </c>
      <c r="AA88" s="31">
        <f>IF(O88=0,0,P88-X88)</f>
        <v>0</v>
      </c>
      <c r="AB88" s="31">
        <f>SUM(X88:AA88)</f>
        <v>0</v>
      </c>
    </row>
    <row r="89" spans="1:28" ht="31.5" hidden="1" customHeight="1" outlineLevel="1" x14ac:dyDescent="0.35">
      <c r="A89" s="37" t="s">
        <v>34</v>
      </c>
      <c r="B89" s="38" t="s">
        <v>166</v>
      </c>
      <c r="C89" s="39" t="s">
        <v>36</v>
      </c>
      <c r="D89" s="40">
        <f>D90</f>
        <v>0</v>
      </c>
      <c r="F89" s="36"/>
      <c r="G89" s="36"/>
      <c r="H89" s="36"/>
      <c r="I89" s="36"/>
      <c r="J89" s="36"/>
      <c r="L89" s="29"/>
      <c r="M89" s="29"/>
      <c r="N89" s="29"/>
      <c r="O89" s="29"/>
      <c r="P89" s="29"/>
      <c r="R89" s="36"/>
      <c r="S89" s="36"/>
      <c r="T89" s="36"/>
      <c r="U89" s="36"/>
      <c r="V89" s="36"/>
      <c r="X89" s="29"/>
      <c r="Y89" s="29"/>
      <c r="Z89" s="29"/>
      <c r="AA89" s="29"/>
      <c r="AB89" s="29"/>
    </row>
    <row r="90" spans="1:28" ht="31.5" hidden="1" customHeight="1" outlineLevel="1" x14ac:dyDescent="0.35">
      <c r="A90" s="44" t="s">
        <v>37</v>
      </c>
      <c r="B90" s="45" t="s">
        <v>167</v>
      </c>
      <c r="C90" s="39" t="s">
        <v>168</v>
      </c>
      <c r="D90" s="40">
        <f>D91</f>
        <v>0</v>
      </c>
      <c r="F90" s="36"/>
      <c r="G90" s="36"/>
      <c r="H90" s="36"/>
      <c r="I90" s="36"/>
      <c r="J90" s="36"/>
      <c r="L90" s="29"/>
      <c r="M90" s="29"/>
      <c r="N90" s="29"/>
      <c r="O90" s="29"/>
      <c r="P90" s="29"/>
      <c r="R90" s="36"/>
      <c r="S90" s="36"/>
      <c r="T90" s="36"/>
      <c r="U90" s="36"/>
      <c r="V90" s="36"/>
      <c r="X90" s="29"/>
      <c r="Y90" s="29"/>
      <c r="Z90" s="29"/>
      <c r="AA90" s="29"/>
      <c r="AB90" s="29"/>
    </row>
    <row r="91" spans="1:28" ht="91.9" hidden="1" customHeight="1" outlineLevel="1" x14ac:dyDescent="0.35">
      <c r="A91" s="46" t="s">
        <v>40</v>
      </c>
      <c r="B91" s="47" t="s">
        <v>169</v>
      </c>
      <c r="C91" s="34" t="s">
        <v>170</v>
      </c>
      <c r="D91" s="43"/>
      <c r="F91" s="36"/>
      <c r="G91" s="36"/>
      <c r="H91" s="36"/>
      <c r="I91" s="36"/>
      <c r="J91" s="36"/>
      <c r="L91" s="29"/>
      <c r="M91" s="29"/>
      <c r="N91" s="29"/>
      <c r="O91" s="29"/>
      <c r="P91" s="29"/>
      <c r="R91" s="36"/>
      <c r="S91" s="36"/>
      <c r="T91" s="36"/>
      <c r="U91" s="36"/>
      <c r="V91" s="36"/>
      <c r="X91" s="29"/>
      <c r="Y91" s="29"/>
      <c r="Z91" s="29"/>
      <c r="AA91" s="29"/>
      <c r="AB91" s="29"/>
    </row>
    <row r="92" spans="1:28" ht="31.5" hidden="1" customHeight="1" outlineLevel="1" x14ac:dyDescent="0.35">
      <c r="A92" s="37" t="s">
        <v>43</v>
      </c>
      <c r="B92" s="38" t="s">
        <v>171</v>
      </c>
      <c r="C92" s="39" t="s">
        <v>45</v>
      </c>
      <c r="D92" s="48">
        <f>D93+D94+D95</f>
        <v>0</v>
      </c>
      <c r="F92" s="36"/>
      <c r="G92" s="36"/>
      <c r="H92" s="36"/>
      <c r="I92" s="36"/>
      <c r="J92" s="36"/>
      <c r="L92" s="29"/>
      <c r="M92" s="29"/>
      <c r="N92" s="29"/>
      <c r="O92" s="29"/>
      <c r="P92" s="29"/>
      <c r="R92" s="36"/>
      <c r="S92" s="36"/>
      <c r="T92" s="36"/>
      <c r="U92" s="36"/>
      <c r="V92" s="36"/>
      <c r="X92" s="29"/>
      <c r="Y92" s="29"/>
      <c r="Z92" s="29"/>
      <c r="AA92" s="29"/>
      <c r="AB92" s="29"/>
    </row>
    <row r="93" spans="1:28" ht="31.5" hidden="1" customHeight="1" outlineLevel="1" x14ac:dyDescent="0.35">
      <c r="A93" s="61" t="s">
        <v>46</v>
      </c>
      <c r="B93" s="62" t="s">
        <v>172</v>
      </c>
      <c r="C93" s="63" t="s">
        <v>173</v>
      </c>
      <c r="D93" s="43"/>
      <c r="F93" s="28">
        <v>1</v>
      </c>
      <c r="G93" s="60">
        <v>0</v>
      </c>
      <c r="H93" s="60">
        <v>0</v>
      </c>
      <c r="I93" s="60">
        <v>0</v>
      </c>
      <c r="J93" s="60">
        <f>SUM(F93:I93)</f>
        <v>1</v>
      </c>
      <c r="L93" s="29">
        <f>ROUND($D93*F93,2)</f>
        <v>0</v>
      </c>
      <c r="M93" s="29">
        <f t="shared" ref="M93" si="35">ROUND($D93*G93,2)</f>
        <v>0</v>
      </c>
      <c r="N93" s="29">
        <f>ROUND($D93*H93,2)</f>
        <v>0</v>
      </c>
      <c r="O93" s="29">
        <f t="shared" ref="O93" si="36">ROUND($D93*I93,2)</f>
        <v>0</v>
      </c>
      <c r="P93" s="29">
        <f>SUM(L93:O93)</f>
        <v>0</v>
      </c>
      <c r="R93" s="30">
        <f>IF(L93=0,0,X93/$AB93)</f>
        <v>0</v>
      </c>
      <c r="S93" s="30">
        <f>IF(M93=0,0,Y93/$AB93)</f>
        <v>0</v>
      </c>
      <c r="T93" s="30">
        <f>IF(N93=0,0,Z93/$AB93)</f>
        <v>0</v>
      </c>
      <c r="U93" s="30">
        <f>IF(O93=0,0,AA93/$AB93)</f>
        <v>0</v>
      </c>
      <c r="V93" s="30">
        <f>IF(P93=0,0,AB93/$AB93)</f>
        <v>0</v>
      </c>
      <c r="X93" s="31">
        <f>$L93*$L$2</f>
        <v>0</v>
      </c>
      <c r="Y93" s="31">
        <v>0</v>
      </c>
      <c r="Z93" s="31">
        <v>0</v>
      </c>
      <c r="AA93" s="31">
        <f>P93-X93</f>
        <v>0</v>
      </c>
      <c r="AB93" s="31">
        <f>SUM(X93:AA93)</f>
        <v>0</v>
      </c>
    </row>
    <row r="94" spans="1:28" ht="33" hidden="1" customHeight="1" outlineLevel="1" x14ac:dyDescent="0.35">
      <c r="A94" s="41" t="s">
        <v>49</v>
      </c>
      <c r="B94" s="42" t="s">
        <v>174</v>
      </c>
      <c r="C94" s="49" t="s">
        <v>51</v>
      </c>
      <c r="D94" s="43"/>
      <c r="F94" s="36"/>
      <c r="G94" s="36"/>
      <c r="H94" s="36"/>
      <c r="I94" s="36"/>
      <c r="J94" s="36"/>
      <c r="L94" s="29"/>
      <c r="M94" s="29"/>
      <c r="N94" s="29"/>
      <c r="O94" s="29"/>
      <c r="P94" s="29"/>
      <c r="R94" s="36"/>
      <c r="S94" s="36"/>
      <c r="T94" s="36"/>
      <c r="U94" s="36"/>
      <c r="V94" s="36"/>
      <c r="X94" s="29"/>
      <c r="Y94" s="29"/>
      <c r="Z94" s="29"/>
      <c r="AA94" s="29"/>
      <c r="AB94" s="29"/>
    </row>
    <row r="95" spans="1:28" ht="36" hidden="1" customHeight="1" outlineLevel="1" x14ac:dyDescent="0.35">
      <c r="A95" s="44" t="s">
        <v>52</v>
      </c>
      <c r="B95" s="45" t="s">
        <v>175</v>
      </c>
      <c r="C95" s="50" t="s">
        <v>136</v>
      </c>
      <c r="D95" s="48">
        <f>D96+D97</f>
        <v>0</v>
      </c>
      <c r="F95" s="36"/>
      <c r="G95" s="36"/>
      <c r="H95" s="36"/>
      <c r="I95" s="36"/>
      <c r="J95" s="36"/>
      <c r="L95" s="29"/>
      <c r="M95" s="29"/>
      <c r="N95" s="29"/>
      <c r="O95" s="29"/>
      <c r="P95" s="29"/>
      <c r="R95" s="36"/>
      <c r="S95" s="36"/>
      <c r="T95" s="36"/>
      <c r="U95" s="36"/>
      <c r="V95" s="36"/>
      <c r="X95" s="29"/>
      <c r="Y95" s="29"/>
      <c r="Z95" s="29"/>
      <c r="AA95" s="29"/>
      <c r="AB95" s="29"/>
    </row>
    <row r="96" spans="1:28" ht="31.5" hidden="1" customHeight="1" outlineLevel="1" x14ac:dyDescent="0.35">
      <c r="A96" s="41"/>
      <c r="B96" s="47" t="s">
        <v>176</v>
      </c>
      <c r="C96" s="51" t="s">
        <v>56</v>
      </c>
      <c r="D96" s="43"/>
      <c r="F96" s="36"/>
      <c r="G96" s="36"/>
      <c r="H96" s="36"/>
      <c r="I96" s="36"/>
      <c r="J96" s="36"/>
      <c r="L96" s="29"/>
      <c r="M96" s="29"/>
      <c r="N96" s="29"/>
      <c r="O96" s="29"/>
      <c r="P96" s="29"/>
      <c r="R96" s="36"/>
      <c r="S96" s="36"/>
      <c r="T96" s="36"/>
      <c r="U96" s="36"/>
      <c r="V96" s="36"/>
      <c r="X96" s="29"/>
      <c r="Y96" s="29"/>
      <c r="Z96" s="29"/>
      <c r="AA96" s="29"/>
      <c r="AB96" s="29"/>
    </row>
    <row r="97" spans="1:28" ht="34.5" hidden="1" customHeight="1" outlineLevel="1" x14ac:dyDescent="0.35">
      <c r="A97" s="41"/>
      <c r="B97" s="47" t="s">
        <v>177</v>
      </c>
      <c r="C97" s="51" t="s">
        <v>60</v>
      </c>
      <c r="D97" s="43"/>
      <c r="F97" s="36"/>
      <c r="G97" s="36"/>
      <c r="H97" s="36"/>
      <c r="I97" s="36"/>
      <c r="J97" s="36"/>
      <c r="L97" s="29"/>
      <c r="M97" s="29"/>
      <c r="N97" s="29"/>
      <c r="O97" s="29"/>
      <c r="P97" s="29"/>
      <c r="R97" s="36"/>
      <c r="S97" s="36"/>
      <c r="T97" s="36"/>
      <c r="U97" s="36"/>
      <c r="V97" s="36"/>
      <c r="X97" s="29"/>
      <c r="Y97" s="29"/>
      <c r="Z97" s="29"/>
      <c r="AA97" s="29"/>
      <c r="AB97" s="29"/>
    </row>
    <row r="98" spans="1:28" ht="62.65" hidden="1" customHeight="1" outlineLevel="1" x14ac:dyDescent="0.35">
      <c r="A98" s="64" t="s">
        <v>78</v>
      </c>
      <c r="B98" s="65" t="s">
        <v>178</v>
      </c>
      <c r="C98" s="63" t="s">
        <v>179</v>
      </c>
      <c r="D98" s="43"/>
      <c r="F98" s="28">
        <v>1</v>
      </c>
      <c r="G98" s="60">
        <v>0</v>
      </c>
      <c r="H98" s="60">
        <v>0</v>
      </c>
      <c r="I98" s="60">
        <v>0</v>
      </c>
      <c r="J98" s="60">
        <f>SUM(F98:I98)</f>
        <v>1</v>
      </c>
      <c r="L98" s="29">
        <f>ROUND($D98*F98,2)</f>
        <v>0</v>
      </c>
      <c r="M98" s="29">
        <f t="shared" ref="M98" si="37">ROUND($D98*G98,2)</f>
        <v>0</v>
      </c>
      <c r="N98" s="29">
        <f>ROUND($D98*H98,2)</f>
        <v>0</v>
      </c>
      <c r="O98" s="29">
        <f t="shared" ref="O98" si="38">ROUND($D98*I98,2)</f>
        <v>0</v>
      </c>
      <c r="P98" s="29">
        <f>SUM(L98:O98)</f>
        <v>0</v>
      </c>
      <c r="R98" s="30">
        <f t="shared" ref="R98:V99" si="39">IF(L98=0,0,X98/$AB98)</f>
        <v>0</v>
      </c>
      <c r="S98" s="30">
        <f t="shared" si="39"/>
        <v>0</v>
      </c>
      <c r="T98" s="30">
        <f t="shared" si="39"/>
        <v>0</v>
      </c>
      <c r="U98" s="30">
        <f t="shared" si="39"/>
        <v>0</v>
      </c>
      <c r="V98" s="30">
        <f t="shared" si="39"/>
        <v>0</v>
      </c>
      <c r="X98" s="31">
        <f>$L98*$L$2</f>
        <v>0</v>
      </c>
      <c r="Y98" s="31">
        <v>0</v>
      </c>
      <c r="Z98" s="31">
        <v>0</v>
      </c>
      <c r="AA98" s="31">
        <f>P98-X98</f>
        <v>0</v>
      </c>
      <c r="AB98" s="31">
        <f>SUM(X98:AA98)</f>
        <v>0</v>
      </c>
    </row>
    <row r="99" spans="1:28" ht="78" customHeight="1" collapsed="1" x14ac:dyDescent="0.35">
      <c r="A99" s="24"/>
      <c r="B99" s="66" t="s">
        <v>34</v>
      </c>
      <c r="C99" s="26" t="s">
        <v>180</v>
      </c>
      <c r="D99" s="67">
        <f>D100+D107-D101-D107</f>
        <v>0</v>
      </c>
      <c r="F99" s="28">
        <v>0.85</v>
      </c>
      <c r="G99" s="28">
        <v>0</v>
      </c>
      <c r="H99" s="28">
        <v>0.15</v>
      </c>
      <c r="I99" s="28">
        <v>0</v>
      </c>
      <c r="J99" s="60">
        <f>SUM(F99:I99)</f>
        <v>1</v>
      </c>
      <c r="L99" s="29">
        <f>ROUND($D99*F99,2)</f>
        <v>0</v>
      </c>
      <c r="M99" s="29">
        <f t="shared" ref="M99" si="40">ROUND($D99*G99,2)</f>
        <v>0</v>
      </c>
      <c r="N99" s="29">
        <f>ROUND($D99*H99,2)</f>
        <v>0</v>
      </c>
      <c r="O99" s="29">
        <f t="shared" ref="O99" si="41">ROUND($D99*I99,2)</f>
        <v>0</v>
      </c>
      <c r="P99" s="29">
        <f>SUM(L99:O99)</f>
        <v>0</v>
      </c>
      <c r="R99" s="30">
        <f t="shared" si="39"/>
        <v>0</v>
      </c>
      <c r="S99" s="30">
        <f t="shared" si="39"/>
        <v>0</v>
      </c>
      <c r="T99" s="30">
        <f t="shared" si="39"/>
        <v>0</v>
      </c>
      <c r="U99" s="30">
        <f t="shared" si="39"/>
        <v>0</v>
      </c>
      <c r="V99" s="30">
        <f t="shared" si="39"/>
        <v>0</v>
      </c>
      <c r="X99" s="31">
        <f>$L99*$L$2</f>
        <v>0</v>
      </c>
      <c r="Y99" s="31">
        <f>IF(M99=0,0,P99-X99)</f>
        <v>0</v>
      </c>
      <c r="Z99" s="31">
        <f>IF(N99=0,0,P99-X99)</f>
        <v>0</v>
      </c>
      <c r="AA99" s="31">
        <f>IF(O99=0,0,P99-X99)</f>
        <v>0</v>
      </c>
      <c r="AB99" s="31">
        <f>SUM(X99:AA99)</f>
        <v>0</v>
      </c>
    </row>
    <row r="100" spans="1:28" ht="31.5" hidden="1" customHeight="1" outlineLevel="1" x14ac:dyDescent="0.35">
      <c r="A100" s="37" t="s">
        <v>43</v>
      </c>
      <c r="B100" s="38" t="s">
        <v>181</v>
      </c>
      <c r="C100" s="39" t="s">
        <v>45</v>
      </c>
      <c r="D100" s="48">
        <f>D101+D102+D103+D105</f>
        <v>0</v>
      </c>
      <c r="F100" s="36"/>
      <c r="G100" s="36"/>
      <c r="H100" s="36"/>
      <c r="I100" s="36"/>
      <c r="J100" s="36"/>
      <c r="L100" s="29"/>
      <c r="M100" s="29"/>
      <c r="N100" s="29"/>
      <c r="O100" s="29"/>
      <c r="P100" s="29"/>
      <c r="R100" s="36"/>
      <c r="S100" s="36"/>
      <c r="T100" s="36"/>
      <c r="U100" s="36"/>
      <c r="V100" s="36"/>
      <c r="X100" s="29"/>
      <c r="Y100" s="29"/>
      <c r="Z100" s="29"/>
      <c r="AA100" s="29"/>
      <c r="AB100" s="29"/>
    </row>
    <row r="101" spans="1:28" ht="33" hidden="1" customHeight="1" outlineLevel="1" x14ac:dyDescent="0.35">
      <c r="A101" s="61" t="s">
        <v>46</v>
      </c>
      <c r="B101" s="62" t="s">
        <v>182</v>
      </c>
      <c r="C101" s="63" t="s">
        <v>133</v>
      </c>
      <c r="D101" s="43"/>
      <c r="F101" s="28">
        <v>1</v>
      </c>
      <c r="G101" s="60">
        <v>0</v>
      </c>
      <c r="H101" s="60">
        <v>0</v>
      </c>
      <c r="I101" s="60">
        <v>0</v>
      </c>
      <c r="J101" s="60">
        <f>SUM(F101:I101)</f>
        <v>1</v>
      </c>
      <c r="L101" s="29">
        <f>ROUND($D101*F101,2)</f>
        <v>0</v>
      </c>
      <c r="M101" s="29">
        <f t="shared" ref="M101" si="42">ROUND($D101*G101,2)</f>
        <v>0</v>
      </c>
      <c r="N101" s="29">
        <f>ROUND($D101*H101,2)</f>
        <v>0</v>
      </c>
      <c r="O101" s="29">
        <f t="shared" ref="O101" si="43">ROUND($D101*I101,2)</f>
        <v>0</v>
      </c>
      <c r="P101" s="29">
        <f>SUM(L101:O101)</f>
        <v>0</v>
      </c>
      <c r="R101" s="30">
        <f>IF(L101=0,0,X101/$AB101)</f>
        <v>0</v>
      </c>
      <c r="S101" s="30">
        <f>IF(M101=0,0,Y101/$AB101)</f>
        <v>0</v>
      </c>
      <c r="T101" s="30">
        <f>IF(N101=0,0,Z101/$AB101)</f>
        <v>0</v>
      </c>
      <c r="U101" s="30">
        <f>IF(O101=0,0,AA101/$AB101)</f>
        <v>0</v>
      </c>
      <c r="V101" s="30">
        <f>IF(P101=0,0,AB101/$AB101)</f>
        <v>0</v>
      </c>
      <c r="X101" s="31">
        <f>$L101*$L$2</f>
        <v>0</v>
      </c>
      <c r="Y101" s="31">
        <v>0</v>
      </c>
      <c r="Z101" s="31">
        <v>0</v>
      </c>
      <c r="AA101" s="31">
        <f>P101-X101</f>
        <v>0</v>
      </c>
      <c r="AB101" s="31">
        <f>SUM(X101:AA101)</f>
        <v>0</v>
      </c>
    </row>
    <row r="102" spans="1:28" ht="33" hidden="1" customHeight="1" outlineLevel="1" x14ac:dyDescent="0.35">
      <c r="A102" s="41" t="s">
        <v>49</v>
      </c>
      <c r="B102" s="42" t="s">
        <v>183</v>
      </c>
      <c r="C102" s="49" t="s">
        <v>51</v>
      </c>
      <c r="D102" s="43"/>
      <c r="F102" s="36"/>
      <c r="G102" s="36"/>
      <c r="H102" s="36"/>
      <c r="I102" s="36"/>
      <c r="J102" s="36"/>
      <c r="L102" s="29"/>
      <c r="M102" s="29"/>
      <c r="N102" s="29"/>
      <c r="O102" s="29"/>
      <c r="P102" s="29"/>
      <c r="R102" s="36"/>
      <c r="S102" s="36"/>
      <c r="T102" s="36"/>
      <c r="U102" s="36"/>
      <c r="V102" s="36"/>
      <c r="X102" s="29"/>
      <c r="Y102" s="29"/>
      <c r="Z102" s="29"/>
      <c r="AA102" s="29"/>
      <c r="AB102" s="29"/>
    </row>
    <row r="103" spans="1:28" ht="46.5" hidden="1" customHeight="1" outlineLevel="1" x14ac:dyDescent="0.35">
      <c r="A103" s="44" t="s">
        <v>52</v>
      </c>
      <c r="B103" s="45" t="s">
        <v>184</v>
      </c>
      <c r="C103" s="50" t="s">
        <v>136</v>
      </c>
      <c r="D103" s="68">
        <f>D104</f>
        <v>0</v>
      </c>
      <c r="F103" s="36"/>
      <c r="G103" s="36"/>
      <c r="H103" s="36"/>
      <c r="I103" s="36"/>
      <c r="J103" s="36"/>
      <c r="L103" s="29"/>
      <c r="M103" s="29"/>
      <c r="N103" s="29"/>
      <c r="O103" s="29"/>
      <c r="P103" s="29"/>
      <c r="R103" s="36"/>
      <c r="S103" s="36"/>
      <c r="T103" s="36"/>
      <c r="U103" s="36"/>
      <c r="V103" s="36"/>
      <c r="X103" s="29"/>
      <c r="Y103" s="29"/>
      <c r="Z103" s="29"/>
      <c r="AA103" s="29"/>
      <c r="AB103" s="29"/>
    </row>
    <row r="104" spans="1:28" ht="36" hidden="1" customHeight="1" outlineLevel="1" x14ac:dyDescent="0.35">
      <c r="A104" s="41"/>
      <c r="B104" s="47" t="s">
        <v>185</v>
      </c>
      <c r="C104" s="51" t="s">
        <v>186</v>
      </c>
      <c r="D104" s="43"/>
      <c r="F104" s="36"/>
      <c r="G104" s="36"/>
      <c r="H104" s="36"/>
      <c r="I104" s="36"/>
      <c r="J104" s="36"/>
      <c r="L104" s="29"/>
      <c r="M104" s="29"/>
      <c r="N104" s="29"/>
      <c r="O104" s="29"/>
      <c r="P104" s="29"/>
      <c r="R104" s="36"/>
      <c r="S104" s="36"/>
      <c r="T104" s="36"/>
      <c r="U104" s="36"/>
      <c r="V104" s="36"/>
      <c r="X104" s="29"/>
      <c r="Y104" s="29"/>
      <c r="Z104" s="29"/>
      <c r="AA104" s="29"/>
      <c r="AB104" s="29"/>
    </row>
    <row r="105" spans="1:28" ht="43.15" hidden="1" customHeight="1" outlineLevel="1" x14ac:dyDescent="0.35">
      <c r="A105" s="44" t="s">
        <v>61</v>
      </c>
      <c r="B105" s="45" t="s">
        <v>187</v>
      </c>
      <c r="C105" s="50" t="s">
        <v>140</v>
      </c>
      <c r="D105" s="40">
        <f>D106</f>
        <v>0</v>
      </c>
      <c r="F105" s="36"/>
      <c r="G105" s="36"/>
      <c r="H105" s="36"/>
      <c r="I105" s="36"/>
      <c r="J105" s="36"/>
      <c r="L105" s="29"/>
      <c r="M105" s="29"/>
      <c r="N105" s="29"/>
      <c r="O105" s="29"/>
      <c r="P105" s="29"/>
      <c r="R105" s="36"/>
      <c r="S105" s="36"/>
      <c r="T105" s="36"/>
      <c r="U105" s="36"/>
      <c r="V105" s="36"/>
      <c r="X105" s="29"/>
      <c r="Y105" s="29"/>
      <c r="Z105" s="29"/>
      <c r="AA105" s="29"/>
      <c r="AB105" s="29"/>
    </row>
    <row r="106" spans="1:28" ht="41.65" hidden="1" customHeight="1" outlineLevel="1" x14ac:dyDescent="0.35">
      <c r="A106" s="46" t="s">
        <v>188</v>
      </c>
      <c r="B106" s="47" t="s">
        <v>189</v>
      </c>
      <c r="C106" s="34" t="s">
        <v>190</v>
      </c>
      <c r="D106" s="43"/>
      <c r="F106" s="36"/>
      <c r="G106" s="36"/>
      <c r="H106" s="36"/>
      <c r="I106" s="36"/>
      <c r="J106" s="36"/>
      <c r="L106" s="29"/>
      <c r="M106" s="29"/>
      <c r="N106" s="29"/>
      <c r="O106" s="29"/>
      <c r="P106" s="29"/>
      <c r="R106" s="36"/>
      <c r="S106" s="36"/>
      <c r="T106" s="36"/>
      <c r="U106" s="36"/>
      <c r="V106" s="36"/>
      <c r="X106" s="29"/>
      <c r="Y106" s="29"/>
      <c r="Z106" s="29"/>
      <c r="AA106" s="29"/>
      <c r="AB106" s="29"/>
    </row>
    <row r="107" spans="1:28" ht="66" hidden="1" customHeight="1" outlineLevel="1" x14ac:dyDescent="0.35">
      <c r="A107" s="61" t="s">
        <v>78</v>
      </c>
      <c r="B107" s="62" t="s">
        <v>37</v>
      </c>
      <c r="C107" s="63" t="s">
        <v>179</v>
      </c>
      <c r="D107" s="43"/>
      <c r="F107" s="28">
        <v>1</v>
      </c>
      <c r="G107" s="60">
        <v>0</v>
      </c>
      <c r="H107" s="60">
        <v>0</v>
      </c>
      <c r="I107" s="60">
        <v>0</v>
      </c>
      <c r="J107" s="60">
        <f>SUM(F107:I107)</f>
        <v>1</v>
      </c>
      <c r="L107" s="29">
        <f>ROUND($D107*F107,2)</f>
        <v>0</v>
      </c>
      <c r="M107" s="29">
        <f t="shared" ref="M107" si="44">ROUND($D107*G107,2)</f>
        <v>0</v>
      </c>
      <c r="N107" s="29">
        <f>ROUND($D107*H107,2)</f>
        <v>0</v>
      </c>
      <c r="O107" s="29">
        <f t="shared" ref="O107" si="45">ROUND($D107*I107,2)</f>
        <v>0</v>
      </c>
      <c r="P107" s="29">
        <f>SUM(L107:O107)</f>
        <v>0</v>
      </c>
      <c r="R107" s="30">
        <f>IF(L107=0,0,X107/$AB107)</f>
        <v>0</v>
      </c>
      <c r="S107" s="30">
        <f t="shared" ref="R107:V108" si="46">IF(M107=0,0,Y107/$AB107)</f>
        <v>0</v>
      </c>
      <c r="T107" s="30">
        <f t="shared" si="46"/>
        <v>0</v>
      </c>
      <c r="U107" s="30">
        <f t="shared" si="46"/>
        <v>0</v>
      </c>
      <c r="V107" s="30">
        <f t="shared" si="46"/>
        <v>0</v>
      </c>
      <c r="X107" s="31">
        <f>$L107*$L$2</f>
        <v>0</v>
      </c>
      <c r="Y107" s="31">
        <v>0</v>
      </c>
      <c r="Z107" s="31">
        <v>0</v>
      </c>
      <c r="AA107" s="31">
        <f>P107-X107</f>
        <v>0</v>
      </c>
      <c r="AB107" s="31">
        <f>SUM(X107:AA107)</f>
        <v>0</v>
      </c>
    </row>
    <row r="108" spans="1:28" ht="73.5" customHeight="1" collapsed="1" x14ac:dyDescent="0.35">
      <c r="A108" s="24"/>
      <c r="B108" s="25" t="s">
        <v>43</v>
      </c>
      <c r="C108" s="26" t="s">
        <v>191</v>
      </c>
      <c r="D108" s="27">
        <f>D109+D111+D128-D112-D128</f>
        <v>0</v>
      </c>
      <c r="F108" s="28">
        <v>0.7</v>
      </c>
      <c r="G108" s="28">
        <v>0</v>
      </c>
      <c r="H108" s="28">
        <v>0.15</v>
      </c>
      <c r="I108" s="28">
        <v>0.15</v>
      </c>
      <c r="J108" s="60">
        <f>SUM(F108:I108)</f>
        <v>1</v>
      </c>
      <c r="L108" s="29">
        <f>ROUND($D108*F108,2)</f>
        <v>0</v>
      </c>
      <c r="M108" s="29">
        <f t="shared" ref="M108" si="47">ROUND($D108*G108,2)</f>
        <v>0</v>
      </c>
      <c r="N108" s="29">
        <f>ROUND($D108*H108,2)</f>
        <v>0</v>
      </c>
      <c r="O108" s="29">
        <f t="shared" ref="O108" si="48">ROUND($D108*I108,2)</f>
        <v>0</v>
      </c>
      <c r="P108" s="29">
        <f>SUM(L108:O108)</f>
        <v>0</v>
      </c>
      <c r="R108" s="30">
        <f t="shared" si="46"/>
        <v>0</v>
      </c>
      <c r="S108" s="30">
        <f t="shared" si="46"/>
        <v>0</v>
      </c>
      <c r="T108" s="30">
        <f t="shared" si="46"/>
        <v>0</v>
      </c>
      <c r="U108" s="30">
        <f t="shared" si="46"/>
        <v>0</v>
      </c>
      <c r="V108" s="30">
        <f t="shared" si="46"/>
        <v>0</v>
      </c>
      <c r="X108" s="31">
        <f>$L108*$L$2</f>
        <v>0</v>
      </c>
      <c r="Y108" s="31">
        <f>IF(M108=0,0,P108-X108-AA108)</f>
        <v>0</v>
      </c>
      <c r="Z108" s="31">
        <f>IF(N108=0,0,P108-X108-AA108)</f>
        <v>0</v>
      </c>
      <c r="AA108" s="31">
        <f>IF(O108=0,0,O108)</f>
        <v>0</v>
      </c>
      <c r="AB108" s="31">
        <f>SUM(X108:AA108)</f>
        <v>0</v>
      </c>
    </row>
    <row r="109" spans="1:28" ht="33" hidden="1" customHeight="1" outlineLevel="1" x14ac:dyDescent="0.35">
      <c r="A109" s="37" t="s">
        <v>28</v>
      </c>
      <c r="B109" s="38" t="s">
        <v>46</v>
      </c>
      <c r="C109" s="39" t="s">
        <v>30</v>
      </c>
      <c r="D109" s="48">
        <f>D110</f>
        <v>0</v>
      </c>
      <c r="F109" s="36"/>
      <c r="G109" s="36"/>
      <c r="H109" s="36"/>
      <c r="I109" s="36"/>
      <c r="J109" s="36"/>
      <c r="L109" s="29"/>
      <c r="M109" s="29"/>
      <c r="N109" s="29"/>
      <c r="O109" s="29"/>
      <c r="P109" s="29"/>
      <c r="R109" s="36"/>
      <c r="S109" s="36"/>
      <c r="T109" s="36"/>
      <c r="U109" s="36"/>
      <c r="V109" s="36"/>
      <c r="X109" s="29"/>
      <c r="Y109" s="29"/>
      <c r="Z109" s="29"/>
      <c r="AA109" s="29"/>
      <c r="AB109" s="29"/>
    </row>
    <row r="110" spans="1:28" ht="76.150000000000006" hidden="1" customHeight="1" outlineLevel="1" x14ac:dyDescent="0.35">
      <c r="A110" s="41" t="s">
        <v>31</v>
      </c>
      <c r="B110" s="42" t="s">
        <v>192</v>
      </c>
      <c r="C110" s="34" t="s">
        <v>193</v>
      </c>
      <c r="D110" s="43"/>
      <c r="F110" s="36"/>
      <c r="G110" s="36"/>
      <c r="H110" s="36"/>
      <c r="I110" s="36"/>
      <c r="J110" s="36"/>
      <c r="L110" s="29"/>
      <c r="M110" s="29"/>
      <c r="N110" s="29"/>
      <c r="O110" s="29"/>
      <c r="P110" s="29"/>
      <c r="R110" s="36"/>
      <c r="S110" s="36"/>
      <c r="T110" s="36"/>
      <c r="U110" s="36"/>
      <c r="V110" s="36"/>
      <c r="X110" s="29"/>
      <c r="Y110" s="29"/>
      <c r="Z110" s="29"/>
      <c r="AA110" s="29"/>
      <c r="AB110" s="29"/>
    </row>
    <row r="111" spans="1:28" ht="31.5" hidden="1" customHeight="1" outlineLevel="1" x14ac:dyDescent="0.35">
      <c r="A111" s="37" t="s">
        <v>43</v>
      </c>
      <c r="B111" s="38" t="s">
        <v>49</v>
      </c>
      <c r="C111" s="39" t="s">
        <v>45</v>
      </c>
      <c r="D111" s="48">
        <f>D112+D113+D114+D117+D125</f>
        <v>0</v>
      </c>
      <c r="F111" s="36"/>
      <c r="G111" s="36"/>
      <c r="H111" s="36"/>
      <c r="I111" s="36"/>
      <c r="J111" s="36"/>
      <c r="L111" s="29"/>
      <c r="M111" s="29"/>
      <c r="N111" s="29"/>
      <c r="O111" s="29"/>
      <c r="P111" s="29"/>
      <c r="R111" s="36"/>
      <c r="S111" s="36"/>
      <c r="T111" s="36"/>
      <c r="U111" s="36"/>
      <c r="V111" s="36"/>
      <c r="X111" s="29"/>
      <c r="Y111" s="29"/>
      <c r="Z111" s="29"/>
      <c r="AA111" s="29"/>
      <c r="AB111" s="29"/>
    </row>
    <row r="112" spans="1:28" ht="31.5" hidden="1" customHeight="1" outlineLevel="1" x14ac:dyDescent="0.35">
      <c r="A112" s="61" t="s">
        <v>46</v>
      </c>
      <c r="B112" s="62" t="s">
        <v>194</v>
      </c>
      <c r="C112" s="63" t="s">
        <v>133</v>
      </c>
      <c r="D112" s="43"/>
      <c r="F112" s="28">
        <v>1</v>
      </c>
      <c r="G112" s="60">
        <v>0</v>
      </c>
      <c r="H112" s="60">
        <v>0</v>
      </c>
      <c r="I112" s="60">
        <v>0</v>
      </c>
      <c r="J112" s="60">
        <f>SUM(F112:I112)</f>
        <v>1</v>
      </c>
      <c r="L112" s="29">
        <f>ROUND($D112*F112,2)</f>
        <v>0</v>
      </c>
      <c r="M112" s="29">
        <f t="shared" ref="M112" si="49">ROUND($D112*G112,2)</f>
        <v>0</v>
      </c>
      <c r="N112" s="29">
        <f>ROUND($D112*H112,2)</f>
        <v>0</v>
      </c>
      <c r="O112" s="29">
        <f t="shared" ref="O112" si="50">ROUND($D112*I112,2)</f>
        <v>0</v>
      </c>
      <c r="P112" s="29">
        <f>SUM(L112:O112)</f>
        <v>0</v>
      </c>
      <c r="R112" s="30">
        <f>IF(L112=0,0,X112/$AB112)</f>
        <v>0</v>
      </c>
      <c r="S112" s="30">
        <f>IF(M112=0,0,Y112/$AB112)</f>
        <v>0</v>
      </c>
      <c r="T112" s="30">
        <f>IF(N112=0,0,Z112/$AB112)</f>
        <v>0</v>
      </c>
      <c r="U112" s="30">
        <f>IF(O112=0,0,AA112/$AB112)</f>
        <v>0</v>
      </c>
      <c r="V112" s="30">
        <f>IF(P112=0,0,AB112/$AB112)</f>
        <v>0</v>
      </c>
      <c r="X112" s="31">
        <f>$L112*$L$2</f>
        <v>0</v>
      </c>
      <c r="Y112" s="31">
        <v>0</v>
      </c>
      <c r="Z112" s="31">
        <v>0</v>
      </c>
      <c r="AA112" s="31">
        <f>P112-X112</f>
        <v>0</v>
      </c>
      <c r="AB112" s="31">
        <f>SUM(X112:AA112)</f>
        <v>0</v>
      </c>
    </row>
    <row r="113" spans="1:28" ht="33" hidden="1" customHeight="1" outlineLevel="1" x14ac:dyDescent="0.35">
      <c r="A113" s="41" t="s">
        <v>49</v>
      </c>
      <c r="B113" s="42" t="s">
        <v>195</v>
      </c>
      <c r="C113" s="49" t="s">
        <v>51</v>
      </c>
      <c r="D113" s="43"/>
      <c r="F113" s="36"/>
      <c r="G113" s="36"/>
      <c r="H113" s="36"/>
      <c r="I113" s="36"/>
      <c r="J113" s="36"/>
      <c r="L113" s="29"/>
      <c r="M113" s="29"/>
      <c r="N113" s="29"/>
      <c r="O113" s="29"/>
      <c r="P113" s="29"/>
      <c r="R113" s="36"/>
      <c r="S113" s="36"/>
      <c r="T113" s="36"/>
      <c r="U113" s="36"/>
      <c r="V113" s="36"/>
      <c r="X113" s="29"/>
      <c r="Y113" s="29"/>
      <c r="Z113" s="29"/>
      <c r="AA113" s="29"/>
      <c r="AB113" s="29"/>
    </row>
    <row r="114" spans="1:28" ht="46.5" hidden="1" customHeight="1" outlineLevel="1" x14ac:dyDescent="0.35">
      <c r="A114" s="44" t="s">
        <v>52</v>
      </c>
      <c r="B114" s="45" t="s">
        <v>196</v>
      </c>
      <c r="C114" s="50" t="s">
        <v>136</v>
      </c>
      <c r="D114" s="40">
        <f>D115+D116</f>
        <v>0</v>
      </c>
      <c r="F114" s="36"/>
      <c r="G114" s="36"/>
      <c r="H114" s="36"/>
      <c r="I114" s="36"/>
      <c r="J114" s="36"/>
      <c r="L114" s="29"/>
      <c r="M114" s="29"/>
      <c r="N114" s="29"/>
      <c r="O114" s="29"/>
      <c r="P114" s="29"/>
      <c r="R114" s="36"/>
      <c r="S114" s="36"/>
      <c r="T114" s="36"/>
      <c r="U114" s="36"/>
      <c r="V114" s="36"/>
      <c r="X114" s="29"/>
      <c r="Y114" s="29"/>
      <c r="Z114" s="29"/>
      <c r="AA114" s="29"/>
      <c r="AB114" s="29"/>
    </row>
    <row r="115" spans="1:28" ht="28.5" hidden="1" customHeight="1" outlineLevel="1" x14ac:dyDescent="0.35">
      <c r="A115" s="41"/>
      <c r="B115" s="47" t="s">
        <v>197</v>
      </c>
      <c r="C115" s="51" t="s">
        <v>56</v>
      </c>
      <c r="D115" s="43"/>
      <c r="F115" s="36"/>
      <c r="G115" s="36"/>
      <c r="H115" s="36"/>
      <c r="I115" s="36"/>
      <c r="J115" s="36"/>
      <c r="L115" s="29"/>
      <c r="M115" s="29"/>
      <c r="N115" s="29"/>
      <c r="O115" s="29"/>
      <c r="P115" s="29"/>
      <c r="R115" s="36"/>
      <c r="S115" s="36"/>
      <c r="T115" s="36"/>
      <c r="U115" s="36"/>
      <c r="V115" s="36"/>
      <c r="X115" s="29"/>
      <c r="Y115" s="29"/>
      <c r="Z115" s="29"/>
      <c r="AA115" s="29"/>
      <c r="AB115" s="29"/>
    </row>
    <row r="116" spans="1:28" ht="30.4" hidden="1" customHeight="1" outlineLevel="1" x14ac:dyDescent="0.35">
      <c r="A116" s="41"/>
      <c r="B116" s="47" t="s">
        <v>198</v>
      </c>
      <c r="C116" s="51" t="s">
        <v>58</v>
      </c>
      <c r="D116" s="43"/>
      <c r="F116" s="36"/>
      <c r="G116" s="36"/>
      <c r="H116" s="36"/>
      <c r="I116" s="36"/>
      <c r="J116" s="36"/>
      <c r="L116" s="29"/>
      <c r="M116" s="29"/>
      <c r="N116" s="29"/>
      <c r="O116" s="29"/>
      <c r="P116" s="29"/>
      <c r="R116" s="36"/>
      <c r="S116" s="36"/>
      <c r="T116" s="36"/>
      <c r="U116" s="36"/>
      <c r="V116" s="36"/>
      <c r="X116" s="29"/>
      <c r="Y116" s="29"/>
      <c r="Z116" s="29"/>
      <c r="AA116" s="29"/>
      <c r="AB116" s="29"/>
    </row>
    <row r="117" spans="1:28" ht="40.15" hidden="1" customHeight="1" outlineLevel="1" x14ac:dyDescent="0.35">
      <c r="A117" s="44" t="s">
        <v>61</v>
      </c>
      <c r="B117" s="45" t="s">
        <v>199</v>
      </c>
      <c r="C117" s="50" t="s">
        <v>140</v>
      </c>
      <c r="D117" s="48">
        <f>D118</f>
        <v>0</v>
      </c>
      <c r="F117" s="36"/>
      <c r="G117" s="36"/>
      <c r="H117" s="36"/>
      <c r="I117" s="36"/>
      <c r="J117" s="36"/>
      <c r="L117" s="29"/>
      <c r="M117" s="29"/>
      <c r="N117" s="29"/>
      <c r="O117" s="29"/>
      <c r="P117" s="29"/>
      <c r="R117" s="36"/>
      <c r="S117" s="36"/>
      <c r="T117" s="36"/>
      <c r="U117" s="36"/>
      <c r="V117" s="36"/>
      <c r="X117" s="29"/>
      <c r="Y117" s="29"/>
      <c r="Z117" s="29"/>
      <c r="AA117" s="29"/>
      <c r="AB117" s="29"/>
    </row>
    <row r="118" spans="1:28" ht="58.15" hidden="1" customHeight="1" outlineLevel="1" x14ac:dyDescent="0.35">
      <c r="A118" s="52" t="s">
        <v>141</v>
      </c>
      <c r="B118" s="53" t="s">
        <v>200</v>
      </c>
      <c r="C118" s="39" t="s">
        <v>201</v>
      </c>
      <c r="D118" s="48">
        <f>D119+D120</f>
        <v>0</v>
      </c>
      <c r="F118" s="36"/>
      <c r="G118" s="36"/>
      <c r="H118" s="36"/>
      <c r="I118" s="36"/>
      <c r="J118" s="36"/>
      <c r="L118" s="29"/>
      <c r="M118" s="29"/>
      <c r="N118" s="29"/>
      <c r="O118" s="29"/>
      <c r="P118" s="29"/>
      <c r="R118" s="36"/>
      <c r="S118" s="36"/>
      <c r="T118" s="36"/>
      <c r="U118" s="36"/>
      <c r="V118" s="36"/>
      <c r="X118" s="29"/>
      <c r="Y118" s="29"/>
      <c r="Z118" s="29"/>
      <c r="AA118" s="29"/>
      <c r="AB118" s="29"/>
    </row>
    <row r="119" spans="1:28" ht="37.5" hidden="1" customHeight="1" outlineLevel="1" x14ac:dyDescent="0.35">
      <c r="A119" s="41"/>
      <c r="B119" s="47" t="s">
        <v>202</v>
      </c>
      <c r="C119" s="51" t="s">
        <v>145</v>
      </c>
      <c r="D119" s="43"/>
      <c r="F119" s="36"/>
      <c r="G119" s="36"/>
      <c r="H119" s="36"/>
      <c r="I119" s="36"/>
      <c r="J119" s="36"/>
      <c r="L119" s="29"/>
      <c r="M119" s="29"/>
      <c r="N119" s="29"/>
      <c r="O119" s="29"/>
      <c r="P119" s="29"/>
      <c r="R119" s="36"/>
      <c r="S119" s="36"/>
      <c r="T119" s="36"/>
      <c r="U119" s="36"/>
      <c r="V119" s="36"/>
      <c r="X119" s="29"/>
      <c r="Y119" s="29"/>
      <c r="Z119" s="29"/>
      <c r="AA119" s="29"/>
      <c r="AB119" s="29"/>
    </row>
    <row r="120" spans="1:28" ht="73.150000000000006" hidden="1" customHeight="1" outlineLevel="1" x14ac:dyDescent="0.35">
      <c r="A120" s="41"/>
      <c r="B120" s="47" t="s">
        <v>203</v>
      </c>
      <c r="C120" s="51" t="s">
        <v>204</v>
      </c>
      <c r="D120" s="43"/>
      <c r="F120" s="36"/>
      <c r="G120" s="36"/>
      <c r="H120" s="36"/>
      <c r="I120" s="36"/>
      <c r="J120" s="36"/>
      <c r="L120" s="29"/>
      <c r="M120" s="29"/>
      <c r="N120" s="29"/>
      <c r="O120" s="29"/>
      <c r="P120" s="29"/>
      <c r="R120" s="36"/>
      <c r="S120" s="36"/>
      <c r="T120" s="36"/>
      <c r="U120" s="36"/>
      <c r="V120" s="36"/>
      <c r="X120" s="29"/>
      <c r="Y120" s="29"/>
      <c r="Z120" s="29"/>
      <c r="AA120" s="29"/>
      <c r="AB120" s="29"/>
    </row>
    <row r="121" spans="1:28" ht="97.15" hidden="1" customHeight="1" outlineLevel="1" x14ac:dyDescent="0.35">
      <c r="A121" s="52" t="s">
        <v>146</v>
      </c>
      <c r="B121" s="53" t="s">
        <v>205</v>
      </c>
      <c r="C121" s="39" t="s">
        <v>148</v>
      </c>
      <c r="D121" s="40">
        <f>D122</f>
        <v>0</v>
      </c>
      <c r="F121" s="36"/>
      <c r="G121" s="36"/>
      <c r="H121" s="36"/>
      <c r="I121" s="36"/>
      <c r="J121" s="36"/>
      <c r="L121" s="29"/>
      <c r="M121" s="29"/>
      <c r="N121" s="29"/>
      <c r="O121" s="29"/>
      <c r="P121" s="29"/>
      <c r="R121" s="36"/>
      <c r="S121" s="36"/>
      <c r="T121" s="36"/>
      <c r="U121" s="36"/>
      <c r="V121" s="36"/>
      <c r="X121" s="29"/>
      <c r="Y121" s="29"/>
      <c r="Z121" s="29"/>
      <c r="AA121" s="29"/>
      <c r="AB121" s="29"/>
    </row>
    <row r="122" spans="1:28" ht="33.75" hidden="1" customHeight="1" outlineLevel="1" x14ac:dyDescent="0.35">
      <c r="A122" s="41"/>
      <c r="B122" s="47" t="s">
        <v>206</v>
      </c>
      <c r="C122" s="51" t="s">
        <v>207</v>
      </c>
      <c r="D122" s="43"/>
      <c r="F122" s="36"/>
      <c r="G122" s="36"/>
      <c r="H122" s="36"/>
      <c r="I122" s="36"/>
      <c r="J122" s="36"/>
      <c r="L122" s="29"/>
      <c r="M122" s="29"/>
      <c r="N122" s="29"/>
      <c r="O122" s="29"/>
      <c r="P122" s="29"/>
      <c r="R122" s="36"/>
      <c r="S122" s="36"/>
      <c r="T122" s="36"/>
      <c r="U122" s="36"/>
      <c r="V122" s="36"/>
      <c r="X122" s="29"/>
      <c r="Y122" s="29"/>
      <c r="Z122" s="29"/>
      <c r="AA122" s="29"/>
      <c r="AB122" s="29"/>
    </row>
    <row r="123" spans="1:28" ht="33.75" hidden="1" customHeight="1" outlineLevel="1" x14ac:dyDescent="0.35">
      <c r="A123" s="52" t="s">
        <v>64</v>
      </c>
      <c r="B123" s="53" t="s">
        <v>208</v>
      </c>
      <c r="C123" s="39" t="s">
        <v>152</v>
      </c>
      <c r="D123" s="40">
        <f>D124</f>
        <v>0</v>
      </c>
      <c r="F123" s="36"/>
      <c r="G123" s="36"/>
      <c r="H123" s="36"/>
      <c r="I123" s="36"/>
      <c r="J123" s="36"/>
      <c r="L123" s="29"/>
      <c r="M123" s="29"/>
      <c r="N123" s="29"/>
      <c r="O123" s="29"/>
      <c r="P123" s="29"/>
      <c r="R123" s="36"/>
      <c r="S123" s="36"/>
      <c r="T123" s="36"/>
      <c r="U123" s="36"/>
      <c r="V123" s="36"/>
      <c r="X123" s="29"/>
      <c r="Y123" s="29"/>
      <c r="Z123" s="29"/>
      <c r="AA123" s="29"/>
      <c r="AB123" s="29"/>
    </row>
    <row r="124" spans="1:28" ht="33.75" hidden="1" customHeight="1" outlineLevel="1" x14ac:dyDescent="0.35">
      <c r="A124" s="46"/>
      <c r="B124" s="47" t="s">
        <v>209</v>
      </c>
      <c r="C124" s="51" t="s">
        <v>210</v>
      </c>
      <c r="D124" s="43"/>
      <c r="F124" s="36"/>
      <c r="G124" s="36"/>
      <c r="H124" s="36"/>
      <c r="I124" s="36"/>
      <c r="J124" s="36"/>
      <c r="L124" s="29"/>
      <c r="M124" s="29"/>
      <c r="N124" s="29"/>
      <c r="O124" s="29"/>
      <c r="P124" s="29"/>
      <c r="R124" s="36"/>
      <c r="S124" s="36"/>
      <c r="T124" s="36"/>
      <c r="U124" s="36"/>
      <c r="V124" s="36"/>
      <c r="X124" s="29"/>
      <c r="Y124" s="29"/>
      <c r="Z124" s="29"/>
      <c r="AA124" s="29"/>
      <c r="AB124" s="29"/>
    </row>
    <row r="125" spans="1:28" ht="40.9" hidden="1" customHeight="1" outlineLevel="1" x14ac:dyDescent="0.35">
      <c r="A125" s="44" t="s">
        <v>155</v>
      </c>
      <c r="B125" s="45" t="s">
        <v>211</v>
      </c>
      <c r="C125" s="39" t="s">
        <v>157</v>
      </c>
      <c r="D125" s="48">
        <f>D126</f>
        <v>0</v>
      </c>
      <c r="F125" s="36"/>
      <c r="G125" s="36"/>
      <c r="H125" s="36"/>
      <c r="I125" s="36"/>
      <c r="J125" s="36"/>
      <c r="L125" s="29"/>
      <c r="M125" s="29"/>
      <c r="N125" s="29"/>
      <c r="O125" s="29"/>
      <c r="P125" s="29"/>
      <c r="R125" s="36"/>
      <c r="S125" s="36"/>
      <c r="T125" s="36"/>
      <c r="U125" s="36"/>
      <c r="V125" s="36"/>
      <c r="X125" s="29"/>
      <c r="Y125" s="29"/>
      <c r="Z125" s="29"/>
      <c r="AA125" s="29"/>
      <c r="AB125" s="29"/>
    </row>
    <row r="126" spans="1:28" ht="41.65" hidden="1" customHeight="1" outlineLevel="1" x14ac:dyDescent="0.35">
      <c r="A126" s="52" t="s">
        <v>158</v>
      </c>
      <c r="B126" s="53" t="s">
        <v>212</v>
      </c>
      <c r="C126" s="39" t="s">
        <v>213</v>
      </c>
      <c r="D126" s="48">
        <f>D127</f>
        <v>0</v>
      </c>
      <c r="F126" s="36"/>
      <c r="G126" s="36"/>
      <c r="H126" s="36"/>
      <c r="I126" s="36"/>
      <c r="J126" s="36"/>
      <c r="L126" s="29"/>
      <c r="M126" s="29"/>
      <c r="N126" s="29"/>
      <c r="O126" s="29"/>
      <c r="P126" s="29"/>
      <c r="R126" s="36"/>
      <c r="S126" s="36"/>
      <c r="T126" s="36"/>
      <c r="U126" s="36"/>
      <c r="V126" s="36"/>
      <c r="X126" s="29"/>
      <c r="Y126" s="29"/>
      <c r="Z126" s="29"/>
      <c r="AA126" s="29"/>
      <c r="AB126" s="29"/>
    </row>
    <row r="127" spans="1:28" ht="37.5" hidden="1" customHeight="1" outlineLevel="1" x14ac:dyDescent="0.35">
      <c r="A127" s="41"/>
      <c r="B127" s="47" t="s">
        <v>214</v>
      </c>
      <c r="C127" s="51" t="s">
        <v>215</v>
      </c>
      <c r="D127" s="43"/>
      <c r="F127" s="36"/>
      <c r="G127" s="36"/>
      <c r="H127" s="36"/>
      <c r="I127" s="36"/>
      <c r="J127" s="36"/>
      <c r="L127" s="29"/>
      <c r="M127" s="29"/>
      <c r="N127" s="29"/>
      <c r="O127" s="29"/>
      <c r="P127" s="29"/>
      <c r="R127" s="36"/>
      <c r="S127" s="36"/>
      <c r="T127" s="36"/>
      <c r="U127" s="36"/>
      <c r="V127" s="36"/>
      <c r="X127" s="29"/>
      <c r="Y127" s="29"/>
      <c r="Z127" s="29"/>
      <c r="AA127" s="29"/>
      <c r="AB127" s="29"/>
    </row>
    <row r="128" spans="1:28" ht="40.9" hidden="1" customHeight="1" outlineLevel="1" x14ac:dyDescent="0.35">
      <c r="A128" s="64" t="s">
        <v>78</v>
      </c>
      <c r="B128" s="65" t="s">
        <v>52</v>
      </c>
      <c r="C128" s="63" t="s">
        <v>216</v>
      </c>
      <c r="D128" s="43"/>
      <c r="F128" s="28">
        <v>1</v>
      </c>
      <c r="G128" s="60">
        <v>0</v>
      </c>
      <c r="H128" s="60">
        <v>0</v>
      </c>
      <c r="I128" s="60">
        <v>0</v>
      </c>
      <c r="J128" s="60">
        <f>SUM(F128:I128)</f>
        <v>1</v>
      </c>
      <c r="L128" s="29">
        <f>ROUND($D128*F128,2)</f>
        <v>0</v>
      </c>
      <c r="M128" s="29">
        <f t="shared" ref="M128" si="51">ROUND($D128*G128,2)</f>
        <v>0</v>
      </c>
      <c r="N128" s="29">
        <f>ROUND($D128*H128,2)</f>
        <v>0</v>
      </c>
      <c r="O128" s="29">
        <f t="shared" ref="O128" si="52">ROUND($D128*I128,2)</f>
        <v>0</v>
      </c>
      <c r="P128" s="29">
        <f>SUM(L128:O128)</f>
        <v>0</v>
      </c>
      <c r="R128" s="30">
        <f t="shared" ref="R128:V129" si="53">IF(L128=0,0,X128/$AB128)</f>
        <v>0</v>
      </c>
      <c r="S128" s="30">
        <f t="shared" si="53"/>
        <v>0</v>
      </c>
      <c r="T128" s="30">
        <f t="shared" si="53"/>
        <v>0</v>
      </c>
      <c r="U128" s="30">
        <f t="shared" si="53"/>
        <v>0</v>
      </c>
      <c r="V128" s="30">
        <f t="shared" si="53"/>
        <v>0</v>
      </c>
      <c r="X128" s="31">
        <f>$L128*$L$2</f>
        <v>0</v>
      </c>
      <c r="Y128" s="31">
        <v>0</v>
      </c>
      <c r="Z128" s="31">
        <v>0</v>
      </c>
      <c r="AA128" s="31">
        <f>P128-X128</f>
        <v>0</v>
      </c>
      <c r="AB128" s="31">
        <f>SUM(X128:AA128)</f>
        <v>0</v>
      </c>
    </row>
    <row r="129" spans="1:28" ht="103.15" customHeight="1" collapsed="1" x14ac:dyDescent="0.35">
      <c r="A129" s="24"/>
      <c r="B129" s="25" t="s">
        <v>217</v>
      </c>
      <c r="C129" s="26" t="s">
        <v>218</v>
      </c>
      <c r="D129" s="27">
        <f>D130</f>
        <v>0</v>
      </c>
      <c r="F129" s="28">
        <v>0.85</v>
      </c>
      <c r="G129" s="28">
        <v>0</v>
      </c>
      <c r="H129" s="28">
        <v>0.15</v>
      </c>
      <c r="I129" s="28">
        <v>0</v>
      </c>
      <c r="J129" s="60">
        <f>SUM(F129:I129)</f>
        <v>1</v>
      </c>
      <c r="L129" s="29">
        <f>ROUND($D129*F129,2)</f>
        <v>0</v>
      </c>
      <c r="M129" s="29">
        <f t="shared" ref="M129" si="54">ROUND($D129*G129,2)</f>
        <v>0</v>
      </c>
      <c r="N129" s="29">
        <f>ROUND($D129*H129,2)</f>
        <v>0</v>
      </c>
      <c r="O129" s="29">
        <f t="shared" ref="O129" si="55">ROUND($D129*I129,2)</f>
        <v>0</v>
      </c>
      <c r="P129" s="29">
        <f>SUM(L129:O129)</f>
        <v>0</v>
      </c>
      <c r="R129" s="30">
        <f t="shared" si="53"/>
        <v>0</v>
      </c>
      <c r="S129" s="30">
        <f t="shared" si="53"/>
        <v>0</v>
      </c>
      <c r="T129" s="30">
        <f t="shared" si="53"/>
        <v>0</v>
      </c>
      <c r="U129" s="30">
        <f t="shared" si="53"/>
        <v>0</v>
      </c>
      <c r="V129" s="30">
        <f t="shared" si="53"/>
        <v>0</v>
      </c>
      <c r="X129" s="31">
        <f>$L129*$L$2</f>
        <v>0</v>
      </c>
      <c r="Y129" s="31">
        <f>IF(M129=0,0,P129-X129)</f>
        <v>0</v>
      </c>
      <c r="Z129" s="31">
        <f>IF(N129=0,0,P129-X129)</f>
        <v>0</v>
      </c>
      <c r="AA129" s="31">
        <f>IF(O129=0,0,P129-X129)</f>
        <v>0</v>
      </c>
      <c r="AB129" s="31">
        <f>SUM(X129:AA129)</f>
        <v>0</v>
      </c>
    </row>
    <row r="130" spans="1:28" ht="31.5" hidden="1" customHeight="1" outlineLevel="1" x14ac:dyDescent="0.35">
      <c r="A130" s="37" t="s">
        <v>43</v>
      </c>
      <c r="B130" s="38" t="s">
        <v>219</v>
      </c>
      <c r="C130" s="39" t="s">
        <v>45</v>
      </c>
      <c r="D130" s="48">
        <f>D131</f>
        <v>0</v>
      </c>
      <c r="F130" s="36"/>
      <c r="G130" s="36"/>
      <c r="H130" s="36"/>
      <c r="I130" s="36"/>
      <c r="J130" s="36"/>
      <c r="L130" s="29"/>
      <c r="M130" s="29"/>
      <c r="N130" s="29"/>
      <c r="O130" s="29"/>
      <c r="P130" s="29"/>
      <c r="R130" s="36"/>
      <c r="S130" s="36"/>
      <c r="T130" s="36"/>
      <c r="U130" s="36"/>
      <c r="V130" s="36"/>
      <c r="X130" s="29"/>
      <c r="Y130" s="29"/>
      <c r="Z130" s="29"/>
      <c r="AA130" s="29"/>
      <c r="AB130" s="29"/>
    </row>
    <row r="131" spans="1:28" ht="39" hidden="1" customHeight="1" outlineLevel="1" x14ac:dyDescent="0.35">
      <c r="A131" s="44" t="s">
        <v>61</v>
      </c>
      <c r="B131" s="45" t="s">
        <v>220</v>
      </c>
      <c r="C131" s="39" t="s">
        <v>63</v>
      </c>
      <c r="D131" s="48">
        <f>D132</f>
        <v>0</v>
      </c>
      <c r="F131" s="36"/>
      <c r="G131" s="36"/>
      <c r="H131" s="36"/>
      <c r="I131" s="36"/>
      <c r="J131" s="36"/>
      <c r="L131" s="29"/>
      <c r="M131" s="29"/>
      <c r="N131" s="29"/>
      <c r="O131" s="29"/>
      <c r="P131" s="29"/>
      <c r="R131" s="36"/>
      <c r="S131" s="36"/>
      <c r="T131" s="36"/>
      <c r="U131" s="36"/>
      <c r="V131" s="36"/>
      <c r="X131" s="29"/>
      <c r="Y131" s="29"/>
      <c r="Z131" s="29"/>
      <c r="AA131" s="29"/>
      <c r="AB131" s="29"/>
    </row>
    <row r="132" spans="1:28" ht="108.4" hidden="1" customHeight="1" outlineLevel="1" x14ac:dyDescent="0.35">
      <c r="A132" s="46" t="s">
        <v>141</v>
      </c>
      <c r="B132" s="47" t="s">
        <v>221</v>
      </c>
      <c r="C132" s="34" t="s">
        <v>222</v>
      </c>
      <c r="D132" s="43"/>
      <c r="F132" s="36"/>
      <c r="G132" s="36"/>
      <c r="H132" s="36"/>
      <c r="I132" s="36"/>
      <c r="J132" s="36"/>
      <c r="L132" s="29"/>
      <c r="M132" s="29"/>
      <c r="N132" s="29"/>
      <c r="O132" s="29"/>
      <c r="P132" s="29"/>
      <c r="R132" s="36"/>
      <c r="S132" s="36"/>
      <c r="T132" s="36"/>
      <c r="U132" s="36"/>
      <c r="V132" s="36"/>
      <c r="X132" s="29"/>
      <c r="Y132" s="29"/>
      <c r="Z132" s="29"/>
      <c r="AA132" s="29"/>
      <c r="AB132" s="29"/>
    </row>
    <row r="133" spans="1:28" ht="24.75" customHeight="1" collapsed="1" x14ac:dyDescent="0.35">
      <c r="A133" s="76" t="s">
        <v>223</v>
      </c>
      <c r="B133" s="76"/>
      <c r="C133" s="75"/>
      <c r="D133" s="74"/>
      <c r="E133" s="74"/>
      <c r="F133" s="74"/>
      <c r="G133" s="74"/>
      <c r="H133" s="74"/>
      <c r="I133" s="74"/>
      <c r="J133" s="74"/>
      <c r="K133" s="74"/>
      <c r="L133" s="74"/>
      <c r="M133" s="74"/>
      <c r="N133" s="74"/>
      <c r="O133" s="74"/>
      <c r="P133" s="74"/>
      <c r="Q133" s="74"/>
      <c r="R133" s="74"/>
      <c r="S133" s="74"/>
      <c r="T133" s="74"/>
      <c r="U133" s="74"/>
      <c r="V133" s="74"/>
      <c r="W133" s="74"/>
      <c r="X133" s="74"/>
      <c r="Y133" s="74"/>
      <c r="Z133" s="74"/>
      <c r="AA133" s="74"/>
      <c r="AB133" s="74"/>
    </row>
    <row r="134" spans="1:28" ht="24" customHeight="1" x14ac:dyDescent="0.35">
      <c r="A134" s="81" t="s">
        <v>21</v>
      </c>
      <c r="B134" s="82"/>
      <c r="C134" s="83"/>
      <c r="D134" s="19">
        <f>D136+D158+D174+D189+D211+D212+D217+D222+D223+D232+D236+D252+D253+D225+D231+D194+D196</f>
        <v>0</v>
      </c>
      <c r="F134" s="20" t="e">
        <f>L134/$P$134</f>
        <v>#DIV/0!</v>
      </c>
      <c r="G134" s="20" t="e">
        <f t="shared" ref="G134:J134" si="56">M134/$P$134</f>
        <v>#DIV/0!</v>
      </c>
      <c r="H134" s="20" t="e">
        <f t="shared" si="56"/>
        <v>#DIV/0!</v>
      </c>
      <c r="I134" s="20" t="e">
        <f t="shared" si="56"/>
        <v>#DIV/0!</v>
      </c>
      <c r="J134" s="20" t="e">
        <f t="shared" si="56"/>
        <v>#DIV/0!</v>
      </c>
      <c r="L134" s="21">
        <f>SUM(L136:L256)</f>
        <v>0</v>
      </c>
      <c r="M134" s="21">
        <f t="shared" ref="M134:N134" si="57">SUM(M136:M256)</f>
        <v>0</v>
      </c>
      <c r="N134" s="21">
        <f t="shared" si="57"/>
        <v>0</v>
      </c>
      <c r="O134" s="21">
        <f>SUM(O136:O256)</f>
        <v>0</v>
      </c>
      <c r="P134" s="21">
        <f>SUM(P136:P256)</f>
        <v>0</v>
      </c>
      <c r="R134" s="22" t="e">
        <f>X134/$P$134</f>
        <v>#DIV/0!</v>
      </c>
      <c r="S134" s="22" t="e">
        <f>Y134/$P$134</f>
        <v>#DIV/0!</v>
      </c>
      <c r="T134" s="22" t="e">
        <f t="shared" ref="T134:V134" si="58">Z134/$P$134</f>
        <v>#DIV/0!</v>
      </c>
      <c r="U134" s="22" t="e">
        <f t="shared" si="58"/>
        <v>#DIV/0!</v>
      </c>
      <c r="V134" s="22" t="e">
        <f t="shared" si="58"/>
        <v>#DIV/0!</v>
      </c>
      <c r="X134" s="23">
        <f>SUM(X136:X256)</f>
        <v>0</v>
      </c>
      <c r="Y134" s="23">
        <f t="shared" ref="Y134:Z134" si="59">SUM(Y136:Y256)</f>
        <v>0</v>
      </c>
      <c r="Z134" s="23">
        <f t="shared" si="59"/>
        <v>0</v>
      </c>
      <c r="AA134" s="23">
        <f>SUM(AA136:AA256)</f>
        <v>0</v>
      </c>
      <c r="AB134" s="23">
        <f>SUM(AB136:AB256)</f>
        <v>0</v>
      </c>
    </row>
    <row r="135" spans="1:28" ht="24" customHeight="1" x14ac:dyDescent="0.35">
      <c r="A135" s="71"/>
      <c r="B135" s="72"/>
      <c r="C135" s="73" t="s">
        <v>22</v>
      </c>
      <c r="D135" s="27">
        <f>D194+D196+D211+D217+D222+D225+D231+D236+D252</f>
        <v>0</v>
      </c>
      <c r="F135" s="36"/>
      <c r="G135" s="36"/>
      <c r="H135" s="36"/>
      <c r="I135" s="36"/>
      <c r="J135" s="36"/>
      <c r="L135" s="29">
        <f t="shared" ref="L135:P135" si="60">L194+L196+L211+L217+L222+L225+L231+L236+L252</f>
        <v>0</v>
      </c>
      <c r="M135" s="29">
        <f t="shared" si="60"/>
        <v>0</v>
      </c>
      <c r="N135" s="29">
        <f t="shared" si="60"/>
        <v>0</v>
      </c>
      <c r="O135" s="29">
        <f t="shared" si="60"/>
        <v>0</v>
      </c>
      <c r="P135" s="29">
        <f t="shared" si="60"/>
        <v>0</v>
      </c>
      <c r="R135" s="30">
        <f t="shared" ref="R135:V136" si="61">IF(L135=0,0,X135/$AB135)</f>
        <v>0</v>
      </c>
      <c r="S135" s="30">
        <f t="shared" si="61"/>
        <v>0</v>
      </c>
      <c r="T135" s="30">
        <f t="shared" si="61"/>
        <v>0</v>
      </c>
      <c r="U135" s="30">
        <f t="shared" si="61"/>
        <v>0</v>
      </c>
      <c r="V135" s="30">
        <f t="shared" si="61"/>
        <v>0</v>
      </c>
      <c r="X135" s="31">
        <f t="shared" ref="X135:AB135" si="62">X194+X196+X211+X217+X222+X225+X231+X236+X252</f>
        <v>0</v>
      </c>
      <c r="Y135" s="31">
        <f t="shared" si="62"/>
        <v>0</v>
      </c>
      <c r="Z135" s="31">
        <f t="shared" si="62"/>
        <v>0</v>
      </c>
      <c r="AA135" s="31">
        <f t="shared" si="62"/>
        <v>0</v>
      </c>
      <c r="AB135" s="31">
        <f t="shared" si="62"/>
        <v>0</v>
      </c>
    </row>
    <row r="136" spans="1:28" ht="41.65" customHeight="1" x14ac:dyDescent="0.35">
      <c r="A136" s="24"/>
      <c r="B136" s="25" t="s">
        <v>23</v>
      </c>
      <c r="C136" s="26" t="s">
        <v>24</v>
      </c>
      <c r="D136" s="27">
        <f>D137+D138+D140+D143+D155+D156+D157</f>
        <v>0</v>
      </c>
      <c r="F136" s="28">
        <v>0.85</v>
      </c>
      <c r="G136" s="28">
        <v>0</v>
      </c>
      <c r="H136" s="28">
        <v>0.15</v>
      </c>
      <c r="I136" s="28">
        <v>0</v>
      </c>
      <c r="J136" s="60">
        <f>SUM(F136:I136)</f>
        <v>1</v>
      </c>
      <c r="L136" s="29">
        <f>ROUND($D136*F136,2)</f>
        <v>0</v>
      </c>
      <c r="M136" s="29">
        <f t="shared" ref="M136" si="63">ROUND($D136*G136,2)</f>
        <v>0</v>
      </c>
      <c r="N136" s="29">
        <f>ROUND($D136*H136,2)</f>
        <v>0</v>
      </c>
      <c r="O136" s="29">
        <f t="shared" ref="O136" si="64">ROUND($D136*I136,2)</f>
        <v>0</v>
      </c>
      <c r="P136" s="29">
        <f>SUM(L136:O136)</f>
        <v>0</v>
      </c>
      <c r="R136" s="30">
        <f t="shared" si="61"/>
        <v>0</v>
      </c>
      <c r="S136" s="30">
        <f t="shared" si="61"/>
        <v>0</v>
      </c>
      <c r="T136" s="30">
        <f t="shared" si="61"/>
        <v>0</v>
      </c>
      <c r="U136" s="30">
        <f t="shared" si="61"/>
        <v>0</v>
      </c>
      <c r="V136" s="30">
        <f t="shared" si="61"/>
        <v>0</v>
      </c>
      <c r="X136" s="31">
        <f>$L136*$L$2</f>
        <v>0</v>
      </c>
      <c r="Y136" s="31">
        <f>IF(M136=0,0,P136-X136)</f>
        <v>0</v>
      </c>
      <c r="Z136" s="31">
        <f>IF(N136=0,0,P136-X136)</f>
        <v>0</v>
      </c>
      <c r="AA136" s="31">
        <f>IF(O136=0,0,P136-X136)</f>
        <v>0</v>
      </c>
      <c r="AB136" s="31">
        <f>SUM(X136:AA136)</f>
        <v>0</v>
      </c>
    </row>
    <row r="137" spans="1:28" ht="82" hidden="1" outlineLevel="1" x14ac:dyDescent="0.35">
      <c r="A137" s="32" t="s">
        <v>25</v>
      </c>
      <c r="B137" s="33" t="s">
        <v>26</v>
      </c>
      <c r="C137" s="34" t="s">
        <v>27</v>
      </c>
      <c r="D137" s="35"/>
      <c r="F137" s="36"/>
      <c r="G137" s="36"/>
      <c r="H137" s="36"/>
      <c r="I137" s="36"/>
      <c r="J137" s="60"/>
      <c r="L137" s="29"/>
      <c r="M137" s="29"/>
      <c r="N137" s="29"/>
      <c r="O137" s="29"/>
      <c r="P137" s="29"/>
      <c r="R137" s="36"/>
      <c r="S137" s="36"/>
      <c r="T137" s="36"/>
      <c r="U137" s="36"/>
      <c r="V137" s="36"/>
      <c r="X137" s="29"/>
      <c r="Y137" s="29"/>
      <c r="Z137" s="29"/>
      <c r="AA137" s="29"/>
      <c r="AB137" s="29"/>
    </row>
    <row r="138" spans="1:28" ht="31.5" hidden="1" customHeight="1" outlineLevel="1" x14ac:dyDescent="0.35">
      <c r="A138" s="37" t="s">
        <v>28</v>
      </c>
      <c r="B138" s="38" t="s">
        <v>29</v>
      </c>
      <c r="C138" s="39" t="s">
        <v>30</v>
      </c>
      <c r="D138" s="40">
        <f>D139</f>
        <v>0</v>
      </c>
      <c r="F138" s="36"/>
      <c r="G138" s="36"/>
      <c r="H138" s="36"/>
      <c r="I138" s="36"/>
      <c r="J138" s="60"/>
      <c r="L138" s="29"/>
      <c r="M138" s="29"/>
      <c r="N138" s="29"/>
      <c r="O138" s="29"/>
      <c r="P138" s="29"/>
      <c r="R138" s="36"/>
      <c r="S138" s="36"/>
      <c r="T138" s="36"/>
      <c r="U138" s="36"/>
      <c r="V138" s="36"/>
      <c r="X138" s="29"/>
      <c r="Y138" s="29"/>
      <c r="Z138" s="29"/>
      <c r="AA138" s="29"/>
      <c r="AB138" s="29"/>
    </row>
    <row r="139" spans="1:28" ht="31.5" hidden="1" customHeight="1" outlineLevel="1" x14ac:dyDescent="0.35">
      <c r="A139" s="41" t="s">
        <v>31</v>
      </c>
      <c r="B139" s="42" t="s">
        <v>32</v>
      </c>
      <c r="C139" s="34" t="s">
        <v>33</v>
      </c>
      <c r="D139" s="43"/>
      <c r="F139" s="36"/>
      <c r="G139" s="36"/>
      <c r="H139" s="36"/>
      <c r="I139" s="36"/>
      <c r="J139" s="60"/>
      <c r="L139" s="29"/>
      <c r="M139" s="29"/>
      <c r="N139" s="29"/>
      <c r="O139" s="29"/>
      <c r="P139" s="29"/>
      <c r="R139" s="36"/>
      <c r="S139" s="36"/>
      <c r="T139" s="36"/>
      <c r="U139" s="36"/>
      <c r="V139" s="36"/>
      <c r="X139" s="29"/>
      <c r="Y139" s="29"/>
      <c r="Z139" s="29"/>
      <c r="AA139" s="29"/>
      <c r="AB139" s="29"/>
    </row>
    <row r="140" spans="1:28" ht="31.5" hidden="1" customHeight="1" outlineLevel="1" x14ac:dyDescent="0.35">
      <c r="A140" s="37" t="s">
        <v>34</v>
      </c>
      <c r="B140" s="38" t="s">
        <v>35</v>
      </c>
      <c r="C140" s="39" t="s">
        <v>36</v>
      </c>
      <c r="D140" s="40">
        <f>D141</f>
        <v>0</v>
      </c>
      <c r="F140" s="36"/>
      <c r="G140" s="36"/>
      <c r="H140" s="36"/>
      <c r="I140" s="36"/>
      <c r="J140" s="60"/>
      <c r="L140" s="29"/>
      <c r="M140" s="29"/>
      <c r="N140" s="29"/>
      <c r="O140" s="29"/>
      <c r="P140" s="29"/>
      <c r="R140" s="36"/>
      <c r="S140" s="36"/>
      <c r="T140" s="36"/>
      <c r="U140" s="36"/>
      <c r="V140" s="36"/>
      <c r="X140" s="29"/>
      <c r="Y140" s="29"/>
      <c r="Z140" s="29"/>
      <c r="AA140" s="29"/>
      <c r="AB140" s="29"/>
    </row>
    <row r="141" spans="1:28" ht="33" hidden="1" customHeight="1" outlineLevel="1" x14ac:dyDescent="0.35">
      <c r="A141" s="44" t="s">
        <v>37</v>
      </c>
      <c r="B141" s="45" t="s">
        <v>38</v>
      </c>
      <c r="C141" s="39" t="s">
        <v>39</v>
      </c>
      <c r="D141" s="40">
        <f>D142</f>
        <v>0</v>
      </c>
      <c r="F141" s="36"/>
      <c r="G141" s="36"/>
      <c r="H141" s="36"/>
      <c r="I141" s="36"/>
      <c r="J141" s="60"/>
      <c r="L141" s="29"/>
      <c r="M141" s="29"/>
      <c r="N141" s="29"/>
      <c r="O141" s="29"/>
      <c r="P141" s="29"/>
      <c r="R141" s="36"/>
      <c r="S141" s="36"/>
      <c r="T141" s="36"/>
      <c r="U141" s="36"/>
      <c r="V141" s="36"/>
      <c r="X141" s="29"/>
      <c r="Y141" s="29"/>
      <c r="Z141" s="29"/>
      <c r="AA141" s="29"/>
      <c r="AB141" s="29"/>
    </row>
    <row r="142" spans="1:28" ht="71.650000000000006" hidden="1" customHeight="1" outlineLevel="1" x14ac:dyDescent="0.35">
      <c r="A142" s="46" t="s">
        <v>40</v>
      </c>
      <c r="B142" s="47" t="s">
        <v>41</v>
      </c>
      <c r="C142" s="34" t="s">
        <v>42</v>
      </c>
      <c r="D142" s="43"/>
      <c r="F142" s="36"/>
      <c r="G142" s="36"/>
      <c r="H142" s="36"/>
      <c r="I142" s="36"/>
      <c r="J142" s="60"/>
      <c r="L142" s="29"/>
      <c r="M142" s="29"/>
      <c r="N142" s="29"/>
      <c r="O142" s="29"/>
      <c r="P142" s="29"/>
      <c r="R142" s="36"/>
      <c r="S142" s="36"/>
      <c r="T142" s="36"/>
      <c r="U142" s="36"/>
      <c r="V142" s="36"/>
      <c r="X142" s="29"/>
      <c r="Y142" s="29"/>
      <c r="Z142" s="29"/>
      <c r="AA142" s="29"/>
      <c r="AB142" s="29"/>
    </row>
    <row r="143" spans="1:28" ht="31.5" hidden="1" customHeight="1" outlineLevel="1" x14ac:dyDescent="0.35">
      <c r="A143" s="37" t="s">
        <v>43</v>
      </c>
      <c r="B143" s="38" t="s">
        <v>44</v>
      </c>
      <c r="C143" s="39" t="s">
        <v>45</v>
      </c>
      <c r="D143" s="48">
        <f>D144+D145+D146+D150</f>
        <v>0</v>
      </c>
      <c r="F143" s="36"/>
      <c r="G143" s="36"/>
      <c r="H143" s="36"/>
      <c r="I143" s="36"/>
      <c r="J143" s="60"/>
      <c r="L143" s="29"/>
      <c r="M143" s="29"/>
      <c r="N143" s="29"/>
      <c r="O143" s="29"/>
      <c r="P143" s="29"/>
      <c r="R143" s="36"/>
      <c r="S143" s="36"/>
      <c r="T143" s="36"/>
      <c r="U143" s="36"/>
      <c r="V143" s="36"/>
      <c r="X143" s="29"/>
      <c r="Y143" s="29"/>
      <c r="Z143" s="29"/>
      <c r="AA143" s="29"/>
      <c r="AB143" s="29"/>
    </row>
    <row r="144" spans="1:28" ht="33" hidden="1" customHeight="1" outlineLevel="1" x14ac:dyDescent="0.35">
      <c r="A144" s="41" t="s">
        <v>46</v>
      </c>
      <c r="B144" s="42" t="s">
        <v>47</v>
      </c>
      <c r="C144" s="49" t="s">
        <v>48</v>
      </c>
      <c r="D144" s="43"/>
      <c r="F144" s="36"/>
      <c r="G144" s="36"/>
      <c r="H144" s="36"/>
      <c r="I144" s="36"/>
      <c r="J144" s="60"/>
      <c r="L144" s="29"/>
      <c r="M144" s="29"/>
      <c r="N144" s="29"/>
      <c r="O144" s="29"/>
      <c r="P144" s="29"/>
      <c r="R144" s="36"/>
      <c r="S144" s="36"/>
      <c r="T144" s="36"/>
      <c r="U144" s="36"/>
      <c r="V144" s="36"/>
      <c r="X144" s="29"/>
      <c r="Y144" s="29"/>
      <c r="Z144" s="29"/>
      <c r="AA144" s="29"/>
      <c r="AB144" s="29"/>
    </row>
    <row r="145" spans="1:28" ht="33" hidden="1" customHeight="1" outlineLevel="1" x14ac:dyDescent="0.35">
      <c r="A145" s="41" t="s">
        <v>49</v>
      </c>
      <c r="B145" s="42" t="s">
        <v>50</v>
      </c>
      <c r="C145" s="49" t="s">
        <v>51</v>
      </c>
      <c r="D145" s="43"/>
      <c r="F145" s="36"/>
      <c r="G145" s="36"/>
      <c r="H145" s="36"/>
      <c r="I145" s="36"/>
      <c r="J145" s="60"/>
      <c r="L145" s="29"/>
      <c r="M145" s="29"/>
      <c r="N145" s="29"/>
      <c r="O145" s="29"/>
      <c r="P145" s="29"/>
      <c r="R145" s="36"/>
      <c r="S145" s="36"/>
      <c r="T145" s="36"/>
      <c r="U145" s="36"/>
      <c r="V145" s="36"/>
      <c r="X145" s="29"/>
      <c r="Y145" s="29"/>
      <c r="Z145" s="29"/>
      <c r="AA145" s="29"/>
      <c r="AB145" s="29"/>
    </row>
    <row r="146" spans="1:28" ht="46.5" hidden="1" customHeight="1" outlineLevel="1" x14ac:dyDescent="0.35">
      <c r="A146" s="44" t="s">
        <v>52</v>
      </c>
      <c r="B146" s="45" t="s">
        <v>53</v>
      </c>
      <c r="C146" s="50" t="s">
        <v>54</v>
      </c>
      <c r="D146" s="48">
        <f>D147+D148+D149</f>
        <v>0</v>
      </c>
      <c r="F146" s="36"/>
      <c r="G146" s="36"/>
      <c r="H146" s="36"/>
      <c r="I146" s="36"/>
      <c r="J146" s="60"/>
      <c r="L146" s="29"/>
      <c r="M146" s="29"/>
      <c r="N146" s="29"/>
      <c r="O146" s="29"/>
      <c r="P146" s="29"/>
      <c r="R146" s="36"/>
      <c r="S146" s="36"/>
      <c r="T146" s="36"/>
      <c r="U146" s="36"/>
      <c r="V146" s="36"/>
      <c r="X146" s="29"/>
      <c r="Y146" s="29"/>
      <c r="Z146" s="29"/>
      <c r="AA146" s="29"/>
      <c r="AB146" s="29"/>
    </row>
    <row r="147" spans="1:28" ht="22.5" hidden="1" customHeight="1" outlineLevel="1" x14ac:dyDescent="0.35">
      <c r="A147" s="41"/>
      <c r="B147" s="47" t="s">
        <v>55</v>
      </c>
      <c r="C147" s="51" t="s">
        <v>56</v>
      </c>
      <c r="D147" s="43"/>
      <c r="F147" s="36"/>
      <c r="G147" s="36"/>
      <c r="H147" s="36"/>
      <c r="I147" s="36"/>
      <c r="J147" s="60"/>
      <c r="L147" s="29"/>
      <c r="M147" s="29"/>
      <c r="N147" s="29"/>
      <c r="O147" s="29"/>
      <c r="P147" s="29"/>
      <c r="R147" s="36"/>
      <c r="S147" s="36"/>
      <c r="T147" s="36"/>
      <c r="U147" s="36"/>
      <c r="V147" s="36"/>
      <c r="X147" s="29"/>
      <c r="Y147" s="29"/>
      <c r="Z147" s="29"/>
      <c r="AA147" s="29"/>
      <c r="AB147" s="29"/>
    </row>
    <row r="148" spans="1:28" ht="21.75" hidden="1" customHeight="1" outlineLevel="1" x14ac:dyDescent="0.35">
      <c r="A148" s="41"/>
      <c r="B148" s="47" t="s">
        <v>57</v>
      </c>
      <c r="C148" s="51" t="s">
        <v>58</v>
      </c>
      <c r="D148" s="43"/>
      <c r="F148" s="36"/>
      <c r="G148" s="36"/>
      <c r="H148" s="36"/>
      <c r="I148" s="36"/>
      <c r="J148" s="60"/>
      <c r="L148" s="29"/>
      <c r="M148" s="29"/>
      <c r="N148" s="29"/>
      <c r="O148" s="29"/>
      <c r="P148" s="29"/>
      <c r="R148" s="36"/>
      <c r="S148" s="36"/>
      <c r="T148" s="36"/>
      <c r="U148" s="36"/>
      <c r="V148" s="36"/>
      <c r="X148" s="29"/>
      <c r="Y148" s="29"/>
      <c r="Z148" s="29"/>
      <c r="AA148" s="29"/>
      <c r="AB148" s="29"/>
    </row>
    <row r="149" spans="1:28" ht="21.75" hidden="1" customHeight="1" outlineLevel="1" x14ac:dyDescent="0.35">
      <c r="A149" s="41"/>
      <c r="B149" s="47" t="s">
        <v>59</v>
      </c>
      <c r="C149" s="51" t="s">
        <v>60</v>
      </c>
      <c r="D149" s="43"/>
      <c r="F149" s="36"/>
      <c r="G149" s="36"/>
      <c r="H149" s="36"/>
      <c r="I149" s="36"/>
      <c r="J149" s="60"/>
      <c r="L149" s="29"/>
      <c r="M149" s="29"/>
      <c r="N149" s="29"/>
      <c r="O149" s="29"/>
      <c r="P149" s="29"/>
      <c r="R149" s="36"/>
      <c r="S149" s="36"/>
      <c r="T149" s="36"/>
      <c r="U149" s="36"/>
      <c r="V149" s="36"/>
      <c r="X149" s="29"/>
      <c r="Y149" s="29"/>
      <c r="Z149" s="29"/>
      <c r="AA149" s="29"/>
      <c r="AB149" s="29"/>
    </row>
    <row r="150" spans="1:28" ht="39" hidden="1" customHeight="1" outlineLevel="1" x14ac:dyDescent="0.35">
      <c r="A150" s="44" t="s">
        <v>61</v>
      </c>
      <c r="B150" s="45" t="s">
        <v>62</v>
      </c>
      <c r="C150" s="39" t="s">
        <v>63</v>
      </c>
      <c r="D150" s="48">
        <f>D151</f>
        <v>0</v>
      </c>
      <c r="F150" s="36"/>
      <c r="G150" s="36"/>
      <c r="H150" s="36"/>
      <c r="I150" s="36"/>
      <c r="J150" s="60"/>
      <c r="L150" s="29"/>
      <c r="M150" s="29"/>
      <c r="N150" s="29"/>
      <c r="O150" s="29"/>
      <c r="P150" s="29"/>
      <c r="R150" s="36"/>
      <c r="S150" s="36"/>
      <c r="T150" s="36"/>
      <c r="U150" s="36"/>
      <c r="V150" s="36"/>
      <c r="X150" s="29"/>
      <c r="Y150" s="29"/>
      <c r="Z150" s="29"/>
      <c r="AA150" s="29"/>
      <c r="AB150" s="29"/>
    </row>
    <row r="151" spans="1:28" ht="49.9" hidden="1" customHeight="1" outlineLevel="1" x14ac:dyDescent="0.35">
      <c r="A151" s="52" t="s">
        <v>64</v>
      </c>
      <c r="B151" s="53" t="s">
        <v>65</v>
      </c>
      <c r="C151" s="50" t="s">
        <v>66</v>
      </c>
      <c r="D151" s="48">
        <f>D152+D153+D154</f>
        <v>0</v>
      </c>
      <c r="F151" s="36"/>
      <c r="G151" s="36"/>
      <c r="H151" s="36"/>
      <c r="I151" s="36"/>
      <c r="J151" s="60"/>
      <c r="L151" s="29"/>
      <c r="M151" s="29"/>
      <c r="N151" s="29"/>
      <c r="O151" s="29"/>
      <c r="P151" s="29"/>
      <c r="R151" s="36"/>
      <c r="S151" s="36"/>
      <c r="T151" s="36"/>
      <c r="U151" s="36"/>
      <c r="V151" s="36"/>
      <c r="X151" s="29"/>
      <c r="Y151" s="29"/>
      <c r="Z151" s="29"/>
      <c r="AA151" s="29"/>
      <c r="AB151" s="29"/>
    </row>
    <row r="152" spans="1:28" ht="37.5" hidden="1" customHeight="1" outlineLevel="1" x14ac:dyDescent="0.35">
      <c r="A152" s="41"/>
      <c r="B152" s="47" t="s">
        <v>67</v>
      </c>
      <c r="C152" s="51" t="s">
        <v>68</v>
      </c>
      <c r="D152" s="43"/>
      <c r="F152" s="36"/>
      <c r="G152" s="36"/>
      <c r="H152" s="36"/>
      <c r="I152" s="36"/>
      <c r="J152" s="60"/>
      <c r="L152" s="29"/>
      <c r="M152" s="29"/>
      <c r="N152" s="29"/>
      <c r="O152" s="29"/>
      <c r="P152" s="29"/>
      <c r="R152" s="36"/>
      <c r="S152" s="36"/>
      <c r="T152" s="36"/>
      <c r="U152" s="36"/>
      <c r="V152" s="36"/>
      <c r="X152" s="29"/>
      <c r="Y152" s="29"/>
      <c r="Z152" s="29"/>
      <c r="AA152" s="29"/>
      <c r="AB152" s="29"/>
    </row>
    <row r="153" spans="1:28" ht="22.5" hidden="1" customHeight="1" outlineLevel="1" x14ac:dyDescent="0.35">
      <c r="A153" s="41"/>
      <c r="B153" s="47" t="s">
        <v>69</v>
      </c>
      <c r="C153" s="51" t="s">
        <v>70</v>
      </c>
      <c r="D153" s="43"/>
      <c r="F153" s="36"/>
      <c r="G153" s="36"/>
      <c r="H153" s="36"/>
      <c r="I153" s="36"/>
      <c r="J153" s="60"/>
      <c r="L153" s="29"/>
      <c r="M153" s="29"/>
      <c r="N153" s="29"/>
      <c r="O153" s="29"/>
      <c r="P153" s="29"/>
      <c r="R153" s="36"/>
      <c r="S153" s="36"/>
      <c r="T153" s="36"/>
      <c r="U153" s="36"/>
      <c r="V153" s="36"/>
      <c r="X153" s="29"/>
      <c r="Y153" s="29"/>
      <c r="Z153" s="29"/>
      <c r="AA153" s="29"/>
      <c r="AB153" s="29"/>
    </row>
    <row r="154" spans="1:28" ht="22.5" hidden="1" customHeight="1" outlineLevel="1" x14ac:dyDescent="0.35">
      <c r="A154" s="41"/>
      <c r="B154" s="47" t="s">
        <v>71</v>
      </c>
      <c r="C154" s="51" t="s">
        <v>60</v>
      </c>
      <c r="D154" s="43"/>
      <c r="F154" s="36"/>
      <c r="G154" s="36"/>
      <c r="H154" s="36"/>
      <c r="I154" s="36"/>
      <c r="J154" s="60"/>
      <c r="L154" s="29"/>
      <c r="M154" s="29"/>
      <c r="N154" s="29"/>
      <c r="O154" s="29"/>
      <c r="P154" s="29"/>
      <c r="R154" s="36"/>
      <c r="S154" s="36"/>
      <c r="T154" s="36"/>
      <c r="U154" s="36"/>
      <c r="V154" s="36"/>
      <c r="X154" s="29"/>
      <c r="Y154" s="29"/>
      <c r="Z154" s="29"/>
      <c r="AA154" s="29"/>
      <c r="AB154" s="29"/>
    </row>
    <row r="155" spans="1:28" ht="32" hidden="1" outlineLevel="1" x14ac:dyDescent="0.35">
      <c r="A155" s="32" t="s">
        <v>72</v>
      </c>
      <c r="B155" s="33" t="s">
        <v>73</v>
      </c>
      <c r="C155" s="49" t="s">
        <v>74</v>
      </c>
      <c r="D155" s="43"/>
      <c r="F155" s="36"/>
      <c r="G155" s="36"/>
      <c r="H155" s="36"/>
      <c r="I155" s="36"/>
      <c r="J155" s="60"/>
      <c r="L155" s="29"/>
      <c r="M155" s="29"/>
      <c r="N155" s="29"/>
      <c r="O155" s="29"/>
      <c r="P155" s="29"/>
      <c r="R155" s="36"/>
      <c r="S155" s="36"/>
      <c r="T155" s="36"/>
      <c r="U155" s="36"/>
      <c r="V155" s="36"/>
      <c r="X155" s="29"/>
      <c r="Y155" s="29"/>
      <c r="Z155" s="29"/>
      <c r="AA155" s="29"/>
      <c r="AB155" s="29"/>
    </row>
    <row r="156" spans="1:28" ht="32" hidden="1" outlineLevel="1" x14ac:dyDescent="0.35">
      <c r="A156" s="32" t="s">
        <v>75</v>
      </c>
      <c r="B156" s="33" t="s">
        <v>76</v>
      </c>
      <c r="C156" s="49" t="s">
        <v>77</v>
      </c>
      <c r="D156" s="43"/>
      <c r="F156" s="36"/>
      <c r="G156" s="36"/>
      <c r="H156" s="36"/>
      <c r="I156" s="36"/>
      <c r="J156" s="60"/>
      <c r="L156" s="29"/>
      <c r="M156" s="29"/>
      <c r="N156" s="29"/>
      <c r="O156" s="29"/>
      <c r="P156" s="29"/>
      <c r="R156" s="36"/>
      <c r="S156" s="36"/>
      <c r="T156" s="36"/>
      <c r="U156" s="36"/>
      <c r="V156" s="36"/>
      <c r="X156" s="29"/>
      <c r="Y156" s="29"/>
      <c r="Z156" s="29"/>
      <c r="AA156" s="29"/>
      <c r="AB156" s="29"/>
    </row>
    <row r="157" spans="1:28" ht="32" hidden="1" outlineLevel="1" x14ac:dyDescent="0.35">
      <c r="A157" s="32" t="s">
        <v>78</v>
      </c>
      <c r="B157" s="54" t="s">
        <v>79</v>
      </c>
      <c r="C157" s="49" t="s">
        <v>80</v>
      </c>
      <c r="D157" s="43"/>
      <c r="F157" s="36"/>
      <c r="G157" s="36"/>
      <c r="H157" s="36"/>
      <c r="I157" s="36"/>
      <c r="J157" s="60"/>
      <c r="L157" s="29"/>
      <c r="M157" s="29"/>
      <c r="N157" s="29"/>
      <c r="O157" s="29"/>
      <c r="P157" s="29"/>
      <c r="R157" s="36"/>
      <c r="S157" s="36"/>
      <c r="T157" s="36"/>
      <c r="U157" s="36"/>
      <c r="V157" s="36"/>
      <c r="X157" s="29"/>
      <c r="Y157" s="29"/>
      <c r="Z157" s="29"/>
      <c r="AA157" s="29"/>
      <c r="AB157" s="29"/>
    </row>
    <row r="158" spans="1:28" ht="61.15" customHeight="1" collapsed="1" x14ac:dyDescent="0.35">
      <c r="A158" s="24"/>
      <c r="B158" s="25" t="s">
        <v>28</v>
      </c>
      <c r="C158" s="26" t="s">
        <v>81</v>
      </c>
      <c r="D158" s="27">
        <f>D159+D162+D173</f>
        <v>0</v>
      </c>
      <c r="F158" s="28">
        <v>0.85</v>
      </c>
      <c r="G158" s="28">
        <v>0</v>
      </c>
      <c r="H158" s="28">
        <v>0.15</v>
      </c>
      <c r="I158" s="28">
        <v>0</v>
      </c>
      <c r="J158" s="60">
        <f>SUM(F158:I158)</f>
        <v>1</v>
      </c>
      <c r="L158" s="29">
        <f>ROUND($D158*F158,2)</f>
        <v>0</v>
      </c>
      <c r="M158" s="29">
        <f t="shared" ref="M158" si="65">ROUND($D158*G158,2)</f>
        <v>0</v>
      </c>
      <c r="N158" s="29">
        <f>ROUND($D158*H158,2)</f>
        <v>0</v>
      </c>
      <c r="O158" s="29">
        <f t="shared" ref="O158" si="66">ROUND($D158*I158,2)</f>
        <v>0</v>
      </c>
      <c r="P158" s="29">
        <f>SUM(L158:O158)</f>
        <v>0</v>
      </c>
      <c r="R158" s="30">
        <f>IF(L158=0,0,X158/$AB158)</f>
        <v>0</v>
      </c>
      <c r="S158" s="30">
        <f>IF(M158=0,0,Y158/$AB158)</f>
        <v>0</v>
      </c>
      <c r="T158" s="30">
        <f>IF(N158=0,0,Z158/$AB158)</f>
        <v>0</v>
      </c>
      <c r="U158" s="30">
        <f>IF(O158=0,0,AA158/$AB158)</f>
        <v>0</v>
      </c>
      <c r="V158" s="30">
        <f>IF(P158=0,0,AB158/$AB158)</f>
        <v>0</v>
      </c>
      <c r="X158" s="31">
        <f>$L158*$L$2</f>
        <v>0</v>
      </c>
      <c r="Y158" s="31">
        <f>IF(M158=0,0,P158-X158)</f>
        <v>0</v>
      </c>
      <c r="Z158" s="31">
        <f>IF(N158=0,0,P158-X158)</f>
        <v>0</v>
      </c>
      <c r="AA158" s="31">
        <f>IF(O158=0,0,P158-X158)</f>
        <v>0</v>
      </c>
      <c r="AB158" s="31">
        <f>SUM(X158:AA158)</f>
        <v>0</v>
      </c>
    </row>
    <row r="159" spans="1:28" ht="31.5" hidden="1" customHeight="1" outlineLevel="1" x14ac:dyDescent="0.35">
      <c r="A159" s="37" t="s">
        <v>34</v>
      </c>
      <c r="B159" s="38" t="s">
        <v>31</v>
      </c>
      <c r="C159" s="39" t="s">
        <v>36</v>
      </c>
      <c r="D159" s="40">
        <f>D160</f>
        <v>0</v>
      </c>
      <c r="F159" s="36"/>
      <c r="G159" s="36"/>
      <c r="H159" s="36"/>
      <c r="I159" s="36"/>
      <c r="J159" s="60"/>
      <c r="L159" s="29"/>
      <c r="M159" s="29"/>
      <c r="N159" s="29"/>
      <c r="O159" s="29"/>
      <c r="P159" s="29"/>
      <c r="R159" s="36"/>
      <c r="S159" s="36"/>
      <c r="T159" s="36"/>
      <c r="U159" s="36"/>
      <c r="V159" s="36"/>
      <c r="X159" s="29"/>
      <c r="Y159" s="29"/>
      <c r="Z159" s="29"/>
      <c r="AA159" s="29"/>
      <c r="AB159" s="29"/>
    </row>
    <row r="160" spans="1:28" ht="31.5" hidden="1" customHeight="1" outlineLevel="1" x14ac:dyDescent="0.35">
      <c r="A160" s="44" t="s">
        <v>37</v>
      </c>
      <c r="B160" s="45" t="s">
        <v>82</v>
      </c>
      <c r="C160" s="39" t="s">
        <v>83</v>
      </c>
      <c r="D160" s="40">
        <f>D161</f>
        <v>0</v>
      </c>
      <c r="F160" s="36"/>
      <c r="G160" s="36"/>
      <c r="H160" s="36"/>
      <c r="I160" s="36"/>
      <c r="J160" s="60"/>
      <c r="L160" s="29"/>
      <c r="M160" s="29"/>
      <c r="N160" s="29"/>
      <c r="O160" s="29"/>
      <c r="P160" s="29"/>
      <c r="R160" s="36"/>
      <c r="S160" s="36"/>
      <c r="T160" s="36"/>
      <c r="U160" s="36"/>
      <c r="V160" s="36"/>
      <c r="X160" s="29"/>
      <c r="Y160" s="29"/>
      <c r="Z160" s="29"/>
      <c r="AA160" s="29"/>
      <c r="AB160" s="29"/>
    </row>
    <row r="161" spans="1:28" ht="80" hidden="1" outlineLevel="1" x14ac:dyDescent="0.35">
      <c r="A161" s="46" t="s">
        <v>40</v>
      </c>
      <c r="B161" s="47" t="s">
        <v>84</v>
      </c>
      <c r="C161" s="34" t="s">
        <v>85</v>
      </c>
      <c r="D161" s="43"/>
      <c r="F161" s="36"/>
      <c r="G161" s="36"/>
      <c r="H161" s="36"/>
      <c r="I161" s="36"/>
      <c r="J161" s="60"/>
      <c r="L161" s="29"/>
      <c r="M161" s="29"/>
      <c r="N161" s="29"/>
      <c r="O161" s="29"/>
      <c r="P161" s="29"/>
      <c r="R161" s="36"/>
      <c r="S161" s="36"/>
      <c r="T161" s="36"/>
      <c r="U161" s="36"/>
      <c r="V161" s="36"/>
      <c r="X161" s="29"/>
      <c r="Y161" s="29"/>
      <c r="Z161" s="29"/>
      <c r="AA161" s="29"/>
      <c r="AB161" s="29"/>
    </row>
    <row r="162" spans="1:28" ht="31.5" hidden="1" customHeight="1" outlineLevel="1" x14ac:dyDescent="0.35">
      <c r="A162" s="32" t="s">
        <v>43</v>
      </c>
      <c r="B162" s="33" t="s">
        <v>86</v>
      </c>
      <c r="C162" s="34" t="s">
        <v>45</v>
      </c>
      <c r="D162" s="55">
        <f>D163+D164+D165</f>
        <v>0</v>
      </c>
      <c r="F162" s="36"/>
      <c r="G162" s="36"/>
      <c r="H162" s="36"/>
      <c r="I162" s="36"/>
      <c r="J162" s="60"/>
      <c r="L162" s="29"/>
      <c r="M162" s="29"/>
      <c r="N162" s="29"/>
      <c r="O162" s="29"/>
      <c r="P162" s="29"/>
      <c r="R162" s="36"/>
      <c r="S162" s="36"/>
      <c r="T162" s="36"/>
      <c r="U162" s="36"/>
      <c r="V162" s="36"/>
      <c r="X162" s="29"/>
      <c r="Y162" s="29"/>
      <c r="Z162" s="29"/>
      <c r="AA162" s="29"/>
      <c r="AB162" s="29"/>
    </row>
    <row r="163" spans="1:28" ht="33" hidden="1" customHeight="1" outlineLevel="1" x14ac:dyDescent="0.35">
      <c r="A163" s="41" t="s">
        <v>46</v>
      </c>
      <c r="B163" s="42" t="s">
        <v>87</v>
      </c>
      <c r="C163" s="49" t="s">
        <v>48</v>
      </c>
      <c r="D163" s="43"/>
      <c r="F163" s="36"/>
      <c r="G163" s="36"/>
      <c r="H163" s="36"/>
      <c r="I163" s="36"/>
      <c r="J163" s="60"/>
      <c r="L163" s="29"/>
      <c r="M163" s="29"/>
      <c r="N163" s="29"/>
      <c r="O163" s="29"/>
      <c r="P163" s="29"/>
      <c r="R163" s="36"/>
      <c r="S163" s="36"/>
      <c r="T163" s="36"/>
      <c r="U163" s="36"/>
      <c r="V163" s="36"/>
      <c r="X163" s="29"/>
      <c r="Y163" s="29"/>
      <c r="Z163" s="29"/>
      <c r="AA163" s="29"/>
      <c r="AB163" s="29"/>
    </row>
    <row r="164" spans="1:28" ht="33" hidden="1" customHeight="1" outlineLevel="1" x14ac:dyDescent="0.35">
      <c r="A164" s="41" t="s">
        <v>49</v>
      </c>
      <c r="B164" s="42" t="s">
        <v>88</v>
      </c>
      <c r="C164" s="49" t="s">
        <v>51</v>
      </c>
      <c r="D164" s="43"/>
      <c r="F164" s="36"/>
      <c r="G164" s="36"/>
      <c r="H164" s="36"/>
      <c r="I164" s="36"/>
      <c r="J164" s="60"/>
      <c r="L164" s="29"/>
      <c r="M164" s="29"/>
      <c r="N164" s="29"/>
      <c r="O164" s="29"/>
      <c r="P164" s="29"/>
      <c r="R164" s="36"/>
      <c r="S164" s="36"/>
      <c r="T164" s="36"/>
      <c r="U164" s="36"/>
      <c r="V164" s="36"/>
      <c r="X164" s="29"/>
      <c r="Y164" s="29"/>
      <c r="Z164" s="29"/>
      <c r="AA164" s="29"/>
      <c r="AB164" s="29"/>
    </row>
    <row r="165" spans="1:28" ht="46.5" hidden="1" customHeight="1" outlineLevel="1" x14ac:dyDescent="0.35">
      <c r="A165" s="44" t="s">
        <v>52</v>
      </c>
      <c r="B165" s="45" t="s">
        <v>89</v>
      </c>
      <c r="C165" s="50" t="s">
        <v>54</v>
      </c>
      <c r="D165" s="48">
        <f>D166+D167</f>
        <v>0</v>
      </c>
      <c r="F165" s="36"/>
      <c r="G165" s="36"/>
      <c r="H165" s="36"/>
      <c r="I165" s="36"/>
      <c r="J165" s="60"/>
      <c r="L165" s="29"/>
      <c r="M165" s="29"/>
      <c r="N165" s="29"/>
      <c r="O165" s="29"/>
      <c r="P165" s="29"/>
      <c r="R165" s="36"/>
      <c r="S165" s="36"/>
      <c r="T165" s="36"/>
      <c r="U165" s="36"/>
      <c r="V165" s="36"/>
      <c r="X165" s="29"/>
      <c r="Y165" s="29"/>
      <c r="Z165" s="29"/>
      <c r="AA165" s="29"/>
      <c r="AB165" s="29"/>
    </row>
    <row r="166" spans="1:28" ht="36.75" hidden="1" customHeight="1" outlineLevel="1" x14ac:dyDescent="0.35">
      <c r="A166" s="41"/>
      <c r="B166" s="47" t="s">
        <v>90</v>
      </c>
      <c r="C166" s="51" t="s">
        <v>91</v>
      </c>
      <c r="D166" s="43"/>
      <c r="F166" s="36"/>
      <c r="G166" s="36"/>
      <c r="H166" s="36"/>
      <c r="I166" s="36"/>
      <c r="J166" s="60"/>
      <c r="L166" s="29"/>
      <c r="M166" s="29"/>
      <c r="N166" s="29"/>
      <c r="O166" s="29"/>
      <c r="P166" s="29"/>
      <c r="R166" s="36"/>
      <c r="S166" s="36"/>
      <c r="T166" s="36"/>
      <c r="U166" s="36"/>
      <c r="V166" s="36"/>
      <c r="X166" s="29"/>
      <c r="Y166" s="29"/>
      <c r="Z166" s="29"/>
      <c r="AA166" s="29"/>
      <c r="AB166" s="29"/>
    </row>
    <row r="167" spans="1:28" ht="21.75" hidden="1" customHeight="1" outlineLevel="1" x14ac:dyDescent="0.35">
      <c r="A167" s="41"/>
      <c r="B167" s="47" t="s">
        <v>92</v>
      </c>
      <c r="C167" s="51" t="s">
        <v>60</v>
      </c>
      <c r="D167" s="43"/>
      <c r="F167" s="36"/>
      <c r="G167" s="36"/>
      <c r="H167" s="36"/>
      <c r="I167" s="36"/>
      <c r="J167" s="60"/>
      <c r="L167" s="29"/>
      <c r="M167" s="29"/>
      <c r="N167" s="29"/>
      <c r="O167" s="29"/>
      <c r="P167" s="29"/>
      <c r="R167" s="36"/>
      <c r="S167" s="36"/>
      <c r="T167" s="36"/>
      <c r="U167" s="36"/>
      <c r="V167" s="36"/>
      <c r="X167" s="29"/>
      <c r="Y167" s="29"/>
      <c r="Z167" s="29"/>
      <c r="AA167" s="29"/>
      <c r="AB167" s="29"/>
    </row>
    <row r="168" spans="1:28" ht="46.5" hidden="1" customHeight="1" outlineLevel="1" x14ac:dyDescent="0.35">
      <c r="A168" s="44" t="s">
        <v>61</v>
      </c>
      <c r="B168" s="45" t="s">
        <v>93</v>
      </c>
      <c r="C168" s="39" t="s">
        <v>63</v>
      </c>
      <c r="D168" s="48">
        <f>D169</f>
        <v>0</v>
      </c>
      <c r="F168" s="36"/>
      <c r="G168" s="36"/>
      <c r="H168" s="36"/>
      <c r="I168" s="36"/>
      <c r="J168" s="60"/>
      <c r="L168" s="29"/>
      <c r="M168" s="29"/>
      <c r="N168" s="29"/>
      <c r="O168" s="29"/>
      <c r="P168" s="29"/>
      <c r="R168" s="36"/>
      <c r="S168" s="36"/>
      <c r="T168" s="36"/>
      <c r="U168" s="36"/>
      <c r="V168" s="36"/>
      <c r="X168" s="29"/>
      <c r="Y168" s="29"/>
      <c r="Z168" s="29"/>
      <c r="AA168" s="29"/>
      <c r="AB168" s="29"/>
    </row>
    <row r="169" spans="1:28" ht="93.4" hidden="1" customHeight="1" outlineLevel="1" x14ac:dyDescent="0.35">
      <c r="A169" s="52" t="s">
        <v>94</v>
      </c>
      <c r="B169" s="53" t="s">
        <v>95</v>
      </c>
      <c r="C169" s="39" t="s">
        <v>96</v>
      </c>
      <c r="D169" s="48">
        <f>D170+D171+D172</f>
        <v>0</v>
      </c>
      <c r="F169" s="36"/>
      <c r="G169" s="36"/>
      <c r="H169" s="36"/>
      <c r="I169" s="36"/>
      <c r="J169" s="60"/>
      <c r="L169" s="29"/>
      <c r="M169" s="29"/>
      <c r="N169" s="29"/>
      <c r="O169" s="29"/>
      <c r="P169" s="29"/>
      <c r="R169" s="36"/>
      <c r="S169" s="36"/>
      <c r="T169" s="36"/>
      <c r="U169" s="36"/>
      <c r="V169" s="36"/>
      <c r="X169" s="29"/>
      <c r="Y169" s="29"/>
      <c r="Z169" s="29"/>
      <c r="AA169" s="29"/>
      <c r="AB169" s="29"/>
    </row>
    <row r="170" spans="1:28" ht="37.5" hidden="1" customHeight="1" outlineLevel="1" x14ac:dyDescent="0.35">
      <c r="A170" s="41"/>
      <c r="B170" s="47" t="s">
        <v>97</v>
      </c>
      <c r="C170" s="51" t="s">
        <v>98</v>
      </c>
      <c r="D170" s="43"/>
      <c r="F170" s="36"/>
      <c r="G170" s="36"/>
      <c r="H170" s="36"/>
      <c r="I170" s="36"/>
      <c r="J170" s="60"/>
      <c r="L170" s="29"/>
      <c r="M170" s="29"/>
      <c r="N170" s="29"/>
      <c r="O170" s="29"/>
      <c r="P170" s="29"/>
      <c r="R170" s="36"/>
      <c r="S170" s="36"/>
      <c r="T170" s="36"/>
      <c r="U170" s="36"/>
      <c r="V170" s="36"/>
      <c r="X170" s="29"/>
      <c r="Y170" s="29"/>
      <c r="Z170" s="29"/>
      <c r="AA170" s="29"/>
      <c r="AB170" s="29"/>
    </row>
    <row r="171" spans="1:28" ht="25.5" hidden="1" customHeight="1" outlineLevel="1" x14ac:dyDescent="0.35">
      <c r="A171" s="41"/>
      <c r="B171" s="47" t="s">
        <v>99</v>
      </c>
      <c r="C171" s="51" t="s">
        <v>100</v>
      </c>
      <c r="D171" s="43"/>
      <c r="F171" s="36"/>
      <c r="G171" s="36"/>
      <c r="H171" s="36"/>
      <c r="I171" s="36"/>
      <c r="J171" s="60"/>
      <c r="L171" s="29"/>
      <c r="M171" s="29"/>
      <c r="N171" s="29"/>
      <c r="O171" s="29"/>
      <c r="P171" s="29"/>
      <c r="R171" s="36"/>
      <c r="S171" s="36"/>
      <c r="T171" s="36"/>
      <c r="U171" s="36"/>
      <c r="V171" s="36"/>
      <c r="X171" s="29"/>
      <c r="Y171" s="29"/>
      <c r="Z171" s="29"/>
      <c r="AA171" s="29"/>
      <c r="AB171" s="29"/>
    </row>
    <row r="172" spans="1:28" ht="24" hidden="1" customHeight="1" outlineLevel="1" x14ac:dyDescent="0.35">
      <c r="A172" s="41"/>
      <c r="B172" s="47" t="s">
        <v>101</v>
      </c>
      <c r="C172" s="51" t="s">
        <v>60</v>
      </c>
      <c r="D172" s="43"/>
      <c r="F172" s="36"/>
      <c r="G172" s="36"/>
      <c r="H172" s="36"/>
      <c r="I172" s="36"/>
      <c r="J172" s="60"/>
      <c r="L172" s="29"/>
      <c r="M172" s="29"/>
      <c r="N172" s="29"/>
      <c r="O172" s="29"/>
      <c r="P172" s="29"/>
      <c r="R172" s="36"/>
      <c r="S172" s="36"/>
      <c r="T172" s="36"/>
      <c r="U172" s="36"/>
      <c r="V172" s="36"/>
      <c r="X172" s="29"/>
      <c r="Y172" s="29"/>
      <c r="Z172" s="29"/>
      <c r="AA172" s="29"/>
      <c r="AB172" s="29"/>
    </row>
    <row r="173" spans="1:28" ht="52.5" hidden="1" customHeight="1" outlineLevel="1" x14ac:dyDescent="0.35">
      <c r="A173" s="32" t="s">
        <v>78</v>
      </c>
      <c r="B173" s="54" t="s">
        <v>102</v>
      </c>
      <c r="C173" s="49" t="s">
        <v>80</v>
      </c>
      <c r="D173" s="43"/>
      <c r="F173" s="36"/>
      <c r="G173" s="36"/>
      <c r="H173" s="36"/>
      <c r="I173" s="36"/>
      <c r="J173" s="60"/>
      <c r="L173" s="29"/>
      <c r="M173" s="29"/>
      <c r="N173" s="29"/>
      <c r="O173" s="29"/>
      <c r="P173" s="29"/>
      <c r="R173" s="36"/>
      <c r="S173" s="36"/>
      <c r="T173" s="36"/>
      <c r="U173" s="36"/>
      <c r="V173" s="36"/>
      <c r="X173" s="29"/>
      <c r="Y173" s="29"/>
      <c r="Z173" s="29"/>
      <c r="AA173" s="29"/>
      <c r="AB173" s="29"/>
    </row>
    <row r="174" spans="1:28" ht="60.4" customHeight="1" collapsed="1" x14ac:dyDescent="0.35">
      <c r="A174" s="24"/>
      <c r="B174" s="25" t="s">
        <v>103</v>
      </c>
      <c r="C174" s="26" t="s">
        <v>104</v>
      </c>
      <c r="D174" s="27">
        <f>D175+D178+D188</f>
        <v>0</v>
      </c>
      <c r="F174" s="28">
        <v>0.85</v>
      </c>
      <c r="G174" s="28">
        <v>0</v>
      </c>
      <c r="H174" s="28">
        <v>0.15</v>
      </c>
      <c r="I174" s="28">
        <v>0</v>
      </c>
      <c r="J174" s="60">
        <f>SUM(F174:I174)</f>
        <v>1</v>
      </c>
      <c r="L174" s="29">
        <f>ROUND($D174*F174,2)</f>
        <v>0</v>
      </c>
      <c r="M174" s="29">
        <f t="shared" ref="M174" si="67">ROUND($D174*G174,2)</f>
        <v>0</v>
      </c>
      <c r="N174" s="29">
        <f>ROUND($D174*H174,2)</f>
        <v>0</v>
      </c>
      <c r="O174" s="29">
        <f t="shared" ref="O174" si="68">ROUND($D174*I174,2)</f>
        <v>0</v>
      </c>
      <c r="P174" s="29">
        <f>SUM(L174:O174)</f>
        <v>0</v>
      </c>
      <c r="R174" s="30">
        <f>IF(L174=0,0,X174/$AB174)</f>
        <v>0</v>
      </c>
      <c r="S174" s="30">
        <f>IF(M174=0,0,Y174/$AB174)</f>
        <v>0</v>
      </c>
      <c r="T174" s="30">
        <f>IF(N174=0,0,Z174/$AB174)</f>
        <v>0</v>
      </c>
      <c r="U174" s="30">
        <f>IF(O174=0,0,AA174/$AB174)</f>
        <v>0</v>
      </c>
      <c r="V174" s="30">
        <f>IF(P174=0,0,AB174/$AB174)</f>
        <v>0</v>
      </c>
      <c r="X174" s="31">
        <f>$L174*$L$2</f>
        <v>0</v>
      </c>
      <c r="Y174" s="31">
        <f>IF(M174=0,0,P174-X174)</f>
        <v>0</v>
      </c>
      <c r="Z174" s="31">
        <f>IF(N174=0,0,P174-X174)</f>
        <v>0</v>
      </c>
      <c r="AA174" s="31">
        <f>IF(O174=0,0,P174-X174)</f>
        <v>0</v>
      </c>
      <c r="AB174" s="31">
        <f>SUM(X174:AA174)</f>
        <v>0</v>
      </c>
    </row>
    <row r="175" spans="1:28" ht="31.5" hidden="1" customHeight="1" outlineLevel="1" x14ac:dyDescent="0.35">
      <c r="A175" s="32" t="s">
        <v>34</v>
      </c>
      <c r="B175" s="33" t="s">
        <v>105</v>
      </c>
      <c r="C175" s="34" t="s">
        <v>36</v>
      </c>
      <c r="D175" s="56">
        <f>D176</f>
        <v>0</v>
      </c>
      <c r="F175" s="36"/>
      <c r="G175" s="36"/>
      <c r="H175" s="36"/>
      <c r="I175" s="36"/>
      <c r="J175" s="60"/>
      <c r="L175" s="29"/>
      <c r="M175" s="29"/>
      <c r="N175" s="29"/>
      <c r="O175" s="29"/>
      <c r="P175" s="29"/>
      <c r="R175" s="36"/>
      <c r="S175" s="36"/>
      <c r="T175" s="36"/>
      <c r="U175" s="36"/>
      <c r="V175" s="36"/>
      <c r="X175" s="29"/>
      <c r="Y175" s="29"/>
      <c r="Z175" s="29"/>
      <c r="AA175" s="29"/>
      <c r="AB175" s="29"/>
    </row>
    <row r="176" spans="1:28" ht="31.5" hidden="1" customHeight="1" outlineLevel="1" x14ac:dyDescent="0.35">
      <c r="A176" s="41" t="s">
        <v>37</v>
      </c>
      <c r="B176" s="42" t="s">
        <v>106</v>
      </c>
      <c r="C176" s="34" t="s">
        <v>83</v>
      </c>
      <c r="D176" s="56">
        <f>D177</f>
        <v>0</v>
      </c>
      <c r="F176" s="36"/>
      <c r="G176" s="36"/>
      <c r="H176" s="36"/>
      <c r="I176" s="36"/>
      <c r="J176" s="60"/>
      <c r="L176" s="29"/>
      <c r="M176" s="29"/>
      <c r="N176" s="29"/>
      <c r="O176" s="29"/>
      <c r="P176" s="29"/>
      <c r="R176" s="36"/>
      <c r="S176" s="36"/>
      <c r="T176" s="36"/>
      <c r="U176" s="36"/>
      <c r="V176" s="36"/>
      <c r="X176" s="29"/>
      <c r="Y176" s="29"/>
      <c r="Z176" s="29"/>
      <c r="AA176" s="29"/>
      <c r="AB176" s="29"/>
    </row>
    <row r="177" spans="1:28" ht="91.9" hidden="1" customHeight="1" outlineLevel="1" x14ac:dyDescent="0.35">
      <c r="A177" s="46" t="s">
        <v>40</v>
      </c>
      <c r="B177" s="47" t="s">
        <v>107</v>
      </c>
      <c r="C177" s="34" t="s">
        <v>85</v>
      </c>
      <c r="D177" s="43"/>
      <c r="F177" s="36"/>
      <c r="G177" s="36"/>
      <c r="H177" s="36"/>
      <c r="I177" s="36"/>
      <c r="J177" s="60"/>
      <c r="L177" s="29"/>
      <c r="M177" s="29"/>
      <c r="N177" s="29"/>
      <c r="O177" s="29"/>
      <c r="P177" s="29"/>
      <c r="R177" s="36"/>
      <c r="S177" s="36"/>
      <c r="T177" s="36"/>
      <c r="U177" s="36"/>
      <c r="V177" s="36"/>
      <c r="X177" s="29"/>
      <c r="Y177" s="29"/>
      <c r="Z177" s="29"/>
      <c r="AA177" s="29"/>
      <c r="AB177" s="29"/>
    </row>
    <row r="178" spans="1:28" ht="31.5" hidden="1" customHeight="1" outlineLevel="1" x14ac:dyDescent="0.35">
      <c r="A178" s="32" t="s">
        <v>43</v>
      </c>
      <c r="B178" s="33" t="s">
        <v>108</v>
      </c>
      <c r="C178" s="34" t="s">
        <v>45</v>
      </c>
      <c r="D178" s="55">
        <f>D179+D180+D181+D184</f>
        <v>0</v>
      </c>
      <c r="F178" s="36"/>
      <c r="G178" s="36"/>
      <c r="H178" s="36"/>
      <c r="I178" s="36"/>
      <c r="J178" s="60"/>
      <c r="L178" s="29"/>
      <c r="M178" s="29"/>
      <c r="N178" s="29"/>
      <c r="O178" s="29"/>
      <c r="P178" s="29"/>
      <c r="R178" s="36"/>
      <c r="S178" s="36"/>
      <c r="T178" s="36"/>
      <c r="U178" s="36"/>
      <c r="V178" s="36"/>
      <c r="X178" s="29"/>
      <c r="Y178" s="29"/>
      <c r="Z178" s="29"/>
      <c r="AA178" s="29"/>
      <c r="AB178" s="29"/>
    </row>
    <row r="179" spans="1:28" ht="33" hidden="1" customHeight="1" outlineLevel="1" x14ac:dyDescent="0.35">
      <c r="A179" s="41" t="s">
        <v>46</v>
      </c>
      <c r="B179" s="42" t="s">
        <v>109</v>
      </c>
      <c r="C179" s="49" t="s">
        <v>48</v>
      </c>
      <c r="D179" s="43"/>
      <c r="F179" s="36"/>
      <c r="G179" s="36"/>
      <c r="H179" s="36"/>
      <c r="I179" s="36"/>
      <c r="J179" s="60"/>
      <c r="L179" s="29"/>
      <c r="M179" s="29"/>
      <c r="N179" s="29"/>
      <c r="O179" s="29"/>
      <c r="P179" s="29"/>
      <c r="R179" s="36"/>
      <c r="S179" s="36"/>
      <c r="T179" s="36"/>
      <c r="U179" s="36"/>
      <c r="V179" s="36"/>
      <c r="X179" s="29"/>
      <c r="Y179" s="29"/>
      <c r="Z179" s="29"/>
      <c r="AA179" s="29"/>
      <c r="AB179" s="29"/>
    </row>
    <row r="180" spans="1:28" ht="33" hidden="1" customHeight="1" outlineLevel="1" x14ac:dyDescent="0.35">
      <c r="A180" s="41" t="s">
        <v>49</v>
      </c>
      <c r="B180" s="42" t="s">
        <v>110</v>
      </c>
      <c r="C180" s="49" t="s">
        <v>51</v>
      </c>
      <c r="D180" s="43"/>
      <c r="F180" s="36"/>
      <c r="G180" s="36"/>
      <c r="H180" s="36"/>
      <c r="I180" s="36"/>
      <c r="J180" s="60"/>
      <c r="L180" s="29"/>
      <c r="M180" s="29"/>
      <c r="N180" s="29"/>
      <c r="O180" s="29"/>
      <c r="P180" s="29"/>
      <c r="R180" s="36"/>
      <c r="S180" s="36"/>
      <c r="T180" s="36"/>
      <c r="U180" s="36"/>
      <c r="V180" s="36"/>
      <c r="X180" s="29"/>
      <c r="Y180" s="29"/>
      <c r="Z180" s="29"/>
      <c r="AA180" s="29"/>
      <c r="AB180" s="29"/>
    </row>
    <row r="181" spans="1:28" ht="46.5" hidden="1" customHeight="1" outlineLevel="1" x14ac:dyDescent="0.35">
      <c r="A181" s="44" t="s">
        <v>52</v>
      </c>
      <c r="B181" s="45" t="s">
        <v>111</v>
      </c>
      <c r="C181" s="50" t="s">
        <v>54</v>
      </c>
      <c r="D181" s="48">
        <f>D182+D183</f>
        <v>0</v>
      </c>
      <c r="F181" s="36"/>
      <c r="G181" s="36"/>
      <c r="H181" s="36"/>
      <c r="I181" s="36"/>
      <c r="J181" s="60"/>
      <c r="L181" s="29"/>
      <c r="M181" s="29"/>
      <c r="N181" s="29"/>
      <c r="O181" s="29"/>
      <c r="P181" s="29"/>
      <c r="R181" s="36"/>
      <c r="S181" s="36"/>
      <c r="T181" s="36"/>
      <c r="U181" s="36"/>
      <c r="V181" s="36"/>
      <c r="X181" s="29"/>
      <c r="Y181" s="29"/>
      <c r="Z181" s="29"/>
      <c r="AA181" s="29"/>
      <c r="AB181" s="29"/>
    </row>
    <row r="182" spans="1:28" ht="36.75" hidden="1" customHeight="1" outlineLevel="1" x14ac:dyDescent="0.35">
      <c r="A182" s="41"/>
      <c r="B182" s="47" t="s">
        <v>112</v>
      </c>
      <c r="C182" s="51" t="s">
        <v>113</v>
      </c>
      <c r="D182" s="43"/>
      <c r="F182" s="36"/>
      <c r="G182" s="36"/>
      <c r="H182" s="36"/>
      <c r="I182" s="36"/>
      <c r="J182" s="60"/>
      <c r="L182" s="29"/>
      <c r="M182" s="29"/>
      <c r="N182" s="29"/>
      <c r="O182" s="29"/>
      <c r="P182" s="29"/>
      <c r="R182" s="36"/>
      <c r="S182" s="36"/>
      <c r="T182" s="36"/>
      <c r="U182" s="36"/>
      <c r="V182" s="36"/>
      <c r="X182" s="29"/>
      <c r="Y182" s="29"/>
      <c r="Z182" s="29"/>
      <c r="AA182" s="29"/>
      <c r="AB182" s="29"/>
    </row>
    <row r="183" spans="1:28" ht="21.75" hidden="1" customHeight="1" outlineLevel="1" x14ac:dyDescent="0.35">
      <c r="A183" s="41"/>
      <c r="B183" s="47" t="s">
        <v>114</v>
      </c>
      <c r="C183" s="51" t="s">
        <v>60</v>
      </c>
      <c r="D183" s="43"/>
      <c r="F183" s="36"/>
      <c r="G183" s="36"/>
      <c r="H183" s="36"/>
      <c r="I183" s="36"/>
      <c r="J183" s="60"/>
      <c r="L183" s="29"/>
      <c r="M183" s="29"/>
      <c r="N183" s="29"/>
      <c r="O183" s="29"/>
      <c r="P183" s="29"/>
      <c r="R183" s="36"/>
      <c r="S183" s="36"/>
      <c r="T183" s="36"/>
      <c r="U183" s="36"/>
      <c r="V183" s="36"/>
      <c r="X183" s="29"/>
      <c r="Y183" s="29"/>
      <c r="Z183" s="29"/>
      <c r="AA183" s="29"/>
      <c r="AB183" s="29"/>
    </row>
    <row r="184" spans="1:28" ht="32" hidden="1" outlineLevel="1" x14ac:dyDescent="0.35">
      <c r="A184" s="44" t="s">
        <v>61</v>
      </c>
      <c r="B184" s="45" t="s">
        <v>115</v>
      </c>
      <c r="C184" s="39" t="s">
        <v>63</v>
      </c>
      <c r="D184" s="48">
        <f>D185</f>
        <v>0</v>
      </c>
      <c r="F184" s="36"/>
      <c r="G184" s="36"/>
      <c r="H184" s="36"/>
      <c r="I184" s="36"/>
      <c r="J184" s="60"/>
      <c r="L184" s="29"/>
      <c r="M184" s="29"/>
      <c r="N184" s="29"/>
      <c r="O184" s="29"/>
      <c r="P184" s="29"/>
      <c r="R184" s="36"/>
      <c r="S184" s="36"/>
      <c r="T184" s="36"/>
      <c r="U184" s="36"/>
      <c r="V184" s="36"/>
      <c r="X184" s="29"/>
      <c r="Y184" s="29"/>
      <c r="Z184" s="29"/>
      <c r="AA184" s="29"/>
      <c r="AB184" s="29"/>
    </row>
    <row r="185" spans="1:28" ht="32" hidden="1" outlineLevel="1" x14ac:dyDescent="0.35">
      <c r="A185" s="52" t="s">
        <v>94</v>
      </c>
      <c r="B185" s="53" t="s">
        <v>116</v>
      </c>
      <c r="C185" s="39" t="s">
        <v>117</v>
      </c>
      <c r="D185" s="48">
        <f>D186+D187</f>
        <v>0</v>
      </c>
      <c r="F185" s="36"/>
      <c r="G185" s="36"/>
      <c r="H185" s="36"/>
      <c r="I185" s="36"/>
      <c r="J185" s="60"/>
      <c r="L185" s="29"/>
      <c r="M185" s="29"/>
      <c r="N185" s="29"/>
      <c r="O185" s="29"/>
      <c r="P185" s="29"/>
      <c r="R185" s="36"/>
      <c r="S185" s="36"/>
      <c r="T185" s="36"/>
      <c r="U185" s="36"/>
      <c r="V185" s="36"/>
      <c r="X185" s="29"/>
      <c r="Y185" s="29"/>
      <c r="Z185" s="29"/>
      <c r="AA185" s="29"/>
      <c r="AB185" s="29"/>
    </row>
    <row r="186" spans="1:28" ht="37.5" hidden="1" customHeight="1" outlineLevel="1" x14ac:dyDescent="0.35">
      <c r="A186" s="41"/>
      <c r="B186" s="47" t="s">
        <v>118</v>
      </c>
      <c r="C186" s="51" t="s">
        <v>119</v>
      </c>
      <c r="D186" s="43"/>
      <c r="F186" s="36"/>
      <c r="G186" s="36"/>
      <c r="H186" s="36"/>
      <c r="I186" s="36"/>
      <c r="J186" s="60"/>
      <c r="L186" s="29"/>
      <c r="M186" s="29"/>
      <c r="N186" s="29"/>
      <c r="O186" s="29"/>
      <c r="P186" s="29"/>
      <c r="R186" s="36"/>
      <c r="S186" s="36"/>
      <c r="T186" s="36"/>
      <c r="U186" s="36"/>
      <c r="V186" s="36"/>
      <c r="X186" s="29"/>
      <c r="Y186" s="29"/>
      <c r="Z186" s="29"/>
      <c r="AA186" s="29"/>
      <c r="AB186" s="29"/>
    </row>
    <row r="187" spans="1:28" ht="24" hidden="1" customHeight="1" outlineLevel="1" x14ac:dyDescent="0.35">
      <c r="A187" s="41"/>
      <c r="B187" s="47" t="s">
        <v>120</v>
      </c>
      <c r="C187" s="51" t="s">
        <v>60</v>
      </c>
      <c r="D187" s="43"/>
      <c r="F187" s="36"/>
      <c r="G187" s="36"/>
      <c r="H187" s="36"/>
      <c r="I187" s="36"/>
      <c r="J187" s="60"/>
      <c r="L187" s="29"/>
      <c r="M187" s="29"/>
      <c r="N187" s="29"/>
      <c r="O187" s="29"/>
      <c r="P187" s="29"/>
      <c r="R187" s="36"/>
      <c r="S187" s="36"/>
      <c r="T187" s="36"/>
      <c r="U187" s="36"/>
      <c r="V187" s="36"/>
      <c r="X187" s="29"/>
      <c r="Y187" s="29"/>
      <c r="Z187" s="29"/>
      <c r="AA187" s="29"/>
      <c r="AB187" s="29"/>
    </row>
    <row r="188" spans="1:28" ht="52.5" hidden="1" customHeight="1" outlineLevel="1" x14ac:dyDescent="0.35">
      <c r="A188" s="32" t="s">
        <v>78</v>
      </c>
      <c r="B188" s="54" t="s">
        <v>121</v>
      </c>
      <c r="C188" s="49" t="s">
        <v>80</v>
      </c>
      <c r="D188" s="43"/>
      <c r="F188" s="36"/>
      <c r="G188" s="36"/>
      <c r="H188" s="36"/>
      <c r="I188" s="36"/>
      <c r="J188" s="60"/>
      <c r="L188" s="29"/>
      <c r="M188" s="29"/>
      <c r="N188" s="29"/>
      <c r="O188" s="29"/>
      <c r="P188" s="29"/>
      <c r="R188" s="36"/>
      <c r="S188" s="36"/>
      <c r="T188" s="36"/>
      <c r="U188" s="36"/>
      <c r="V188" s="36"/>
      <c r="X188" s="29"/>
      <c r="Y188" s="29"/>
      <c r="Z188" s="29"/>
      <c r="AA188" s="29"/>
      <c r="AB188" s="29"/>
    </row>
    <row r="189" spans="1:28" ht="92.25" customHeight="1" collapsed="1" x14ac:dyDescent="0.35">
      <c r="A189" s="24"/>
      <c r="B189" s="25" t="s">
        <v>122</v>
      </c>
      <c r="C189" s="26" t="s">
        <v>123</v>
      </c>
      <c r="D189" s="27">
        <f>D190+D192+D195+D211-D194-D196</f>
        <v>0</v>
      </c>
      <c r="F189" s="28">
        <v>0.85</v>
      </c>
      <c r="G189" s="28">
        <v>0</v>
      </c>
      <c r="H189" s="28">
        <v>0.15</v>
      </c>
      <c r="I189" s="28">
        <v>0</v>
      </c>
      <c r="J189" s="60">
        <f>SUM(F189:I189)</f>
        <v>1</v>
      </c>
      <c r="L189" s="29">
        <f>ROUND($D189*F189,2)</f>
        <v>0</v>
      </c>
      <c r="M189" s="29">
        <f t="shared" ref="M189" si="69">ROUND($D189*G189,2)</f>
        <v>0</v>
      </c>
      <c r="N189" s="29">
        <f>ROUND($D189*H189,2)</f>
        <v>0</v>
      </c>
      <c r="O189" s="29">
        <f t="shared" ref="O189" si="70">ROUND($D189*I189,2)</f>
        <v>0</v>
      </c>
      <c r="P189" s="29">
        <f>SUM(L189:O189)</f>
        <v>0</v>
      </c>
      <c r="R189" s="30">
        <f>IF(L189=0,0,X189/$AB189)</f>
        <v>0</v>
      </c>
      <c r="S189" s="30">
        <f>IF(M189=0,0,Y189/$AB189)</f>
        <v>0</v>
      </c>
      <c r="T189" s="30">
        <f>IF(N189=0,0,Z189/$AB189)</f>
        <v>0</v>
      </c>
      <c r="U189" s="30">
        <f>IF(O189=0,0,AA189/$AB189)</f>
        <v>0</v>
      </c>
      <c r="V189" s="30">
        <f>IF(P189=0,0,AB189/$AB189)</f>
        <v>0</v>
      </c>
      <c r="X189" s="31">
        <f>$L189*$L$2</f>
        <v>0</v>
      </c>
      <c r="Y189" s="31">
        <f>IF(M189=0,0,P189-X189)</f>
        <v>0</v>
      </c>
      <c r="Z189" s="31">
        <f>IF(N189=0,0,P189-X189)</f>
        <v>0</v>
      </c>
      <c r="AA189" s="31">
        <f>IF(O189=0,0,P189-X189)</f>
        <v>0</v>
      </c>
      <c r="AB189" s="31">
        <f>SUM(X189:AA189)</f>
        <v>0</v>
      </c>
    </row>
    <row r="190" spans="1:28" ht="33" hidden="1" customHeight="1" outlineLevel="1" x14ac:dyDescent="0.35">
      <c r="A190" s="37" t="s">
        <v>28</v>
      </c>
      <c r="B190" s="38" t="s">
        <v>124</v>
      </c>
      <c r="C190" s="39" t="s">
        <v>30</v>
      </c>
      <c r="D190" s="48">
        <f>D191</f>
        <v>0</v>
      </c>
      <c r="F190" s="36"/>
      <c r="G190" s="36"/>
      <c r="H190" s="36"/>
      <c r="I190" s="36"/>
      <c r="J190" s="60"/>
      <c r="L190" s="29"/>
      <c r="M190" s="29"/>
      <c r="N190" s="29"/>
      <c r="O190" s="29"/>
      <c r="P190" s="29"/>
      <c r="R190" s="36"/>
      <c r="S190" s="36"/>
      <c r="T190" s="36"/>
      <c r="U190" s="36"/>
      <c r="V190" s="36"/>
      <c r="X190" s="29"/>
      <c r="Y190" s="29"/>
      <c r="Z190" s="29"/>
      <c r="AA190" s="29"/>
      <c r="AB190" s="29"/>
    </row>
    <row r="191" spans="1:28" ht="76.150000000000006" hidden="1" customHeight="1" outlineLevel="1" x14ac:dyDescent="0.35">
      <c r="A191" s="41" t="s">
        <v>31</v>
      </c>
      <c r="B191" s="42" t="s">
        <v>125</v>
      </c>
      <c r="C191" s="34" t="s">
        <v>126</v>
      </c>
      <c r="D191" s="43"/>
      <c r="F191" s="36"/>
      <c r="G191" s="36"/>
      <c r="H191" s="36"/>
      <c r="I191" s="36"/>
      <c r="J191" s="60"/>
      <c r="L191" s="29"/>
      <c r="M191" s="29"/>
      <c r="N191" s="29"/>
      <c r="O191" s="29"/>
      <c r="P191" s="29"/>
      <c r="R191" s="36"/>
      <c r="S191" s="36"/>
      <c r="T191" s="36"/>
      <c r="U191" s="36"/>
      <c r="V191" s="36"/>
      <c r="X191" s="29"/>
      <c r="Y191" s="29"/>
      <c r="Z191" s="29"/>
      <c r="AA191" s="29"/>
      <c r="AB191" s="29"/>
    </row>
    <row r="192" spans="1:28" ht="31.5" hidden="1" customHeight="1" outlineLevel="1" x14ac:dyDescent="0.35">
      <c r="A192" s="37" t="s">
        <v>34</v>
      </c>
      <c r="B192" s="38" t="s">
        <v>127</v>
      </c>
      <c r="C192" s="39" t="s">
        <v>36</v>
      </c>
      <c r="D192" s="40">
        <f>D193</f>
        <v>0</v>
      </c>
      <c r="F192" s="36"/>
      <c r="G192" s="36"/>
      <c r="H192" s="36"/>
      <c r="I192" s="36"/>
      <c r="J192" s="60"/>
      <c r="L192" s="29"/>
      <c r="M192" s="29"/>
      <c r="N192" s="29"/>
      <c r="O192" s="29"/>
      <c r="P192" s="29"/>
      <c r="R192" s="36"/>
      <c r="S192" s="36"/>
      <c r="T192" s="36"/>
      <c r="U192" s="36"/>
      <c r="V192" s="36"/>
      <c r="X192" s="29"/>
      <c r="Y192" s="29"/>
      <c r="Z192" s="29"/>
      <c r="AA192" s="29"/>
      <c r="AB192" s="29"/>
    </row>
    <row r="193" spans="1:28" ht="34.9" hidden="1" customHeight="1" outlineLevel="1" x14ac:dyDescent="0.35">
      <c r="A193" s="44" t="s">
        <v>37</v>
      </c>
      <c r="B193" s="45" t="s">
        <v>128</v>
      </c>
      <c r="C193" s="39" t="s">
        <v>83</v>
      </c>
      <c r="D193" s="40">
        <f>D194</f>
        <v>0</v>
      </c>
      <c r="F193" s="36"/>
      <c r="G193" s="36"/>
      <c r="H193" s="36"/>
      <c r="I193" s="36"/>
      <c r="J193" s="60"/>
      <c r="L193" s="29"/>
      <c r="M193" s="29"/>
      <c r="N193" s="29"/>
      <c r="O193" s="29"/>
      <c r="P193" s="29"/>
      <c r="R193" s="36"/>
      <c r="S193" s="36"/>
      <c r="T193" s="36"/>
      <c r="U193" s="36"/>
      <c r="V193" s="36"/>
      <c r="X193" s="29"/>
      <c r="Y193" s="29"/>
      <c r="Z193" s="29"/>
      <c r="AA193" s="29"/>
      <c r="AB193" s="29"/>
    </row>
    <row r="194" spans="1:28" ht="156.4" hidden="1" customHeight="1" outlineLevel="1" x14ac:dyDescent="0.35">
      <c r="A194" s="57" t="s">
        <v>40</v>
      </c>
      <c r="B194" s="58" t="s">
        <v>129</v>
      </c>
      <c r="C194" s="59" t="s">
        <v>130</v>
      </c>
      <c r="D194" s="43"/>
      <c r="F194" s="28">
        <v>1</v>
      </c>
      <c r="G194" s="60">
        <v>0</v>
      </c>
      <c r="H194" s="60">
        <v>0</v>
      </c>
      <c r="I194" s="60">
        <v>0</v>
      </c>
      <c r="J194" s="60">
        <f>SUM(F194:I194)</f>
        <v>1</v>
      </c>
      <c r="L194" s="29">
        <f>ROUND($D194*F194,2)</f>
        <v>0</v>
      </c>
      <c r="M194" s="29">
        <f t="shared" ref="M194" si="71">ROUND($D194*G194,2)</f>
        <v>0</v>
      </c>
      <c r="N194" s="29">
        <f>ROUND($D194*H194,2)</f>
        <v>0</v>
      </c>
      <c r="O194" s="29">
        <f t="shared" ref="O194" si="72">ROUND($D194*I194,2)</f>
        <v>0</v>
      </c>
      <c r="P194" s="29">
        <f>SUM(L194:O194)</f>
        <v>0</v>
      </c>
      <c r="R194" s="30">
        <f>IF(L194=0,0,X194/$AB194)</f>
        <v>0</v>
      </c>
      <c r="S194" s="30">
        <f>IF(M194=0,0,Y194/$AB194)</f>
        <v>0</v>
      </c>
      <c r="T194" s="30">
        <f>IF(N194=0,0,Z194/$AB194)</f>
        <v>0</v>
      </c>
      <c r="U194" s="30">
        <f>IF(O194=0,0,AA194/$AB194)</f>
        <v>0</v>
      </c>
      <c r="V194" s="30">
        <f>IF(P194=0,0,AB194/$AB194)</f>
        <v>0</v>
      </c>
      <c r="X194" s="31">
        <f>$L194*$L$2</f>
        <v>0</v>
      </c>
      <c r="Y194" s="31">
        <v>0</v>
      </c>
      <c r="Z194" s="31">
        <v>0</v>
      </c>
      <c r="AA194" s="31">
        <f>P194-X194</f>
        <v>0</v>
      </c>
      <c r="AB194" s="31">
        <f>SUM(X194:AA194)</f>
        <v>0</v>
      </c>
    </row>
    <row r="195" spans="1:28" ht="31.5" hidden="1" customHeight="1" outlineLevel="1" x14ac:dyDescent="0.35">
      <c r="A195" s="37" t="s">
        <v>43</v>
      </c>
      <c r="B195" s="38" t="s">
        <v>131</v>
      </c>
      <c r="C195" s="39" t="s">
        <v>45</v>
      </c>
      <c r="D195" s="48">
        <f>D196+D197+D198+D201+D208</f>
        <v>0</v>
      </c>
      <c r="F195" s="36"/>
      <c r="G195" s="36"/>
      <c r="H195" s="36"/>
      <c r="I195" s="36"/>
      <c r="J195" s="60"/>
      <c r="L195" s="29"/>
      <c r="M195" s="29"/>
      <c r="N195" s="29"/>
      <c r="O195" s="29"/>
      <c r="P195" s="29"/>
      <c r="R195" s="36"/>
      <c r="S195" s="36"/>
      <c r="T195" s="36"/>
      <c r="U195" s="36"/>
      <c r="V195" s="36"/>
      <c r="X195" s="29"/>
      <c r="Y195" s="29"/>
      <c r="Z195" s="29"/>
      <c r="AA195" s="29"/>
      <c r="AB195" s="29"/>
    </row>
    <row r="196" spans="1:28" ht="31.5" hidden="1" customHeight="1" outlineLevel="1" x14ac:dyDescent="0.35">
      <c r="A196" s="61" t="s">
        <v>46</v>
      </c>
      <c r="B196" s="62" t="s">
        <v>132</v>
      </c>
      <c r="C196" s="63" t="s">
        <v>133</v>
      </c>
      <c r="D196" s="43"/>
      <c r="F196" s="28">
        <v>1</v>
      </c>
      <c r="G196" s="60">
        <v>0</v>
      </c>
      <c r="H196" s="60">
        <v>0</v>
      </c>
      <c r="I196" s="60">
        <v>0</v>
      </c>
      <c r="J196" s="60">
        <f>SUM(F196:I196)</f>
        <v>1</v>
      </c>
      <c r="L196" s="29">
        <f>ROUND($D196*F196,2)</f>
        <v>0</v>
      </c>
      <c r="M196" s="29">
        <f t="shared" ref="M196" si="73">ROUND($D196*G196,2)</f>
        <v>0</v>
      </c>
      <c r="N196" s="29">
        <f>ROUND($D196*H196,2)</f>
        <v>0</v>
      </c>
      <c r="O196" s="29">
        <f t="shared" ref="O196" si="74">ROUND($D196*I196,2)</f>
        <v>0</v>
      </c>
      <c r="P196" s="29">
        <f>SUM(L196:O196)</f>
        <v>0</v>
      </c>
      <c r="R196" s="30">
        <f t="shared" ref="R196" si="75">IF(L196=0,0,X196/$AB196)</f>
        <v>0</v>
      </c>
      <c r="S196" s="30">
        <f t="shared" ref="S196" si="76">IF(M196=0,0,Y196/$AB196)</f>
        <v>0</v>
      </c>
      <c r="T196" s="30">
        <f t="shared" ref="T196" si="77">IF(N196=0,0,Z196/$AB196)</f>
        <v>0</v>
      </c>
      <c r="U196" s="30">
        <f t="shared" ref="U196" si="78">IF(O196=0,0,AA196/$AB196)</f>
        <v>0</v>
      </c>
      <c r="V196" s="30">
        <f t="shared" ref="V196" si="79">IF(P196=0,0,AB196/$AB196)</f>
        <v>0</v>
      </c>
      <c r="X196" s="31">
        <f>$L196*$L$2</f>
        <v>0</v>
      </c>
      <c r="Y196" s="31">
        <v>0</v>
      </c>
      <c r="Z196" s="31">
        <v>0</v>
      </c>
      <c r="AA196" s="31">
        <f>P196-X196</f>
        <v>0</v>
      </c>
      <c r="AB196" s="31">
        <f>SUM(X196:AA196)</f>
        <v>0</v>
      </c>
    </row>
    <row r="197" spans="1:28" ht="33" hidden="1" customHeight="1" outlineLevel="1" x14ac:dyDescent="0.35">
      <c r="A197" s="41" t="s">
        <v>49</v>
      </c>
      <c r="B197" s="42" t="s">
        <v>134</v>
      </c>
      <c r="C197" s="49" t="s">
        <v>51</v>
      </c>
      <c r="D197" s="43"/>
      <c r="F197" s="36"/>
      <c r="G197" s="36"/>
      <c r="H197" s="36"/>
      <c r="I197" s="36"/>
      <c r="J197" s="60"/>
      <c r="L197" s="29"/>
      <c r="M197" s="29"/>
      <c r="N197" s="29"/>
      <c r="O197" s="29"/>
      <c r="P197" s="29"/>
      <c r="R197" s="36"/>
      <c r="S197" s="36"/>
      <c r="T197" s="36"/>
      <c r="U197" s="36"/>
      <c r="V197" s="36"/>
      <c r="X197" s="29"/>
      <c r="Y197" s="29"/>
      <c r="Z197" s="29"/>
      <c r="AA197" s="29"/>
      <c r="AB197" s="29"/>
    </row>
    <row r="198" spans="1:28" ht="46.5" hidden="1" customHeight="1" outlineLevel="1" x14ac:dyDescent="0.35">
      <c r="A198" s="44" t="s">
        <v>52</v>
      </c>
      <c r="B198" s="45" t="s">
        <v>135</v>
      </c>
      <c r="C198" s="50" t="s">
        <v>136</v>
      </c>
      <c r="D198" s="48">
        <f>D199+D200</f>
        <v>0</v>
      </c>
      <c r="F198" s="36"/>
      <c r="G198" s="36"/>
      <c r="H198" s="36"/>
      <c r="I198" s="36"/>
      <c r="J198" s="60"/>
      <c r="L198" s="29"/>
      <c r="M198" s="29"/>
      <c r="N198" s="29"/>
      <c r="O198" s="29"/>
      <c r="P198" s="29"/>
      <c r="R198" s="36"/>
      <c r="S198" s="36"/>
      <c r="T198" s="36"/>
      <c r="U198" s="36"/>
      <c r="V198" s="36"/>
      <c r="X198" s="29"/>
      <c r="Y198" s="29"/>
      <c r="Z198" s="29"/>
      <c r="AA198" s="29"/>
      <c r="AB198" s="29"/>
    </row>
    <row r="199" spans="1:28" ht="22.5" hidden="1" customHeight="1" outlineLevel="1" x14ac:dyDescent="0.35">
      <c r="A199" s="41"/>
      <c r="B199" s="47" t="s">
        <v>137</v>
      </c>
      <c r="C199" s="51" t="s">
        <v>56</v>
      </c>
      <c r="D199" s="43"/>
      <c r="F199" s="36"/>
      <c r="G199" s="36"/>
      <c r="H199" s="36"/>
      <c r="I199" s="36"/>
      <c r="J199" s="60"/>
      <c r="L199" s="29"/>
      <c r="M199" s="29"/>
      <c r="N199" s="29"/>
      <c r="O199" s="29"/>
      <c r="P199" s="29"/>
      <c r="R199" s="36"/>
      <c r="S199" s="36"/>
      <c r="T199" s="36"/>
      <c r="U199" s="36"/>
      <c r="V199" s="36"/>
      <c r="X199" s="29"/>
      <c r="Y199" s="29"/>
      <c r="Z199" s="29"/>
      <c r="AA199" s="29"/>
      <c r="AB199" s="29"/>
    </row>
    <row r="200" spans="1:28" ht="21.75" hidden="1" customHeight="1" outlineLevel="1" x14ac:dyDescent="0.35">
      <c r="A200" s="41"/>
      <c r="B200" s="47" t="s">
        <v>138</v>
      </c>
      <c r="C200" s="51" t="s">
        <v>58</v>
      </c>
      <c r="D200" s="43"/>
      <c r="F200" s="36"/>
      <c r="G200" s="36"/>
      <c r="H200" s="36"/>
      <c r="I200" s="36"/>
      <c r="J200" s="60"/>
      <c r="L200" s="29"/>
      <c r="M200" s="29"/>
      <c r="N200" s="29"/>
      <c r="O200" s="29"/>
      <c r="P200" s="29"/>
      <c r="R200" s="36"/>
      <c r="S200" s="36"/>
      <c r="T200" s="36"/>
      <c r="U200" s="36"/>
      <c r="V200" s="36"/>
      <c r="X200" s="29"/>
      <c r="Y200" s="29"/>
      <c r="Z200" s="29"/>
      <c r="AA200" s="29"/>
      <c r="AB200" s="29"/>
    </row>
    <row r="201" spans="1:28" ht="62.25" hidden="1" customHeight="1" outlineLevel="1" x14ac:dyDescent="0.35">
      <c r="A201" s="44" t="s">
        <v>61</v>
      </c>
      <c r="B201" s="45" t="s">
        <v>139</v>
      </c>
      <c r="C201" s="50" t="s">
        <v>140</v>
      </c>
      <c r="D201" s="48">
        <f>D202+D204+D206</f>
        <v>0</v>
      </c>
      <c r="F201" s="36"/>
      <c r="G201" s="36"/>
      <c r="H201" s="36"/>
      <c r="I201" s="36"/>
      <c r="J201" s="60"/>
      <c r="L201" s="29"/>
      <c r="M201" s="29"/>
      <c r="N201" s="29"/>
      <c r="O201" s="29"/>
      <c r="P201" s="29"/>
      <c r="R201" s="36"/>
      <c r="S201" s="36"/>
      <c r="T201" s="36"/>
      <c r="U201" s="36"/>
      <c r="V201" s="36"/>
      <c r="X201" s="29"/>
      <c r="Y201" s="29"/>
      <c r="Z201" s="29"/>
      <c r="AA201" s="29"/>
      <c r="AB201" s="29"/>
    </row>
    <row r="202" spans="1:28" ht="57" hidden="1" customHeight="1" outlineLevel="1" x14ac:dyDescent="0.35">
      <c r="A202" s="52" t="s">
        <v>141</v>
      </c>
      <c r="B202" s="53" t="s">
        <v>142</v>
      </c>
      <c r="C202" s="39" t="s">
        <v>143</v>
      </c>
      <c r="D202" s="48">
        <f>D203</f>
        <v>0</v>
      </c>
      <c r="F202" s="36"/>
      <c r="G202" s="36"/>
      <c r="H202" s="36"/>
      <c r="I202" s="36"/>
      <c r="J202" s="60"/>
      <c r="L202" s="29"/>
      <c r="M202" s="29"/>
      <c r="N202" s="29"/>
      <c r="O202" s="29"/>
      <c r="P202" s="29"/>
      <c r="R202" s="36"/>
      <c r="S202" s="36"/>
      <c r="T202" s="36"/>
      <c r="U202" s="36"/>
      <c r="V202" s="36"/>
      <c r="X202" s="29"/>
      <c r="Y202" s="29"/>
      <c r="Z202" s="29"/>
      <c r="AA202" s="29"/>
      <c r="AB202" s="29"/>
    </row>
    <row r="203" spans="1:28" ht="37.5" hidden="1" customHeight="1" outlineLevel="1" x14ac:dyDescent="0.35">
      <c r="A203" s="41"/>
      <c r="B203" s="47" t="s">
        <v>144</v>
      </c>
      <c r="C203" s="51" t="s">
        <v>145</v>
      </c>
      <c r="D203" s="43"/>
      <c r="F203" s="36"/>
      <c r="G203" s="36"/>
      <c r="H203" s="36"/>
      <c r="I203" s="36"/>
      <c r="J203" s="60"/>
      <c r="L203" s="29"/>
      <c r="M203" s="29"/>
      <c r="N203" s="29"/>
      <c r="O203" s="29"/>
      <c r="P203" s="29"/>
      <c r="R203" s="36"/>
      <c r="S203" s="36"/>
      <c r="T203" s="36"/>
      <c r="U203" s="36"/>
      <c r="V203" s="36"/>
      <c r="X203" s="29"/>
      <c r="Y203" s="29"/>
      <c r="Z203" s="29"/>
      <c r="AA203" s="29"/>
      <c r="AB203" s="29"/>
    </row>
    <row r="204" spans="1:28" ht="97.15" hidden="1" customHeight="1" outlineLevel="1" x14ac:dyDescent="0.35">
      <c r="A204" s="52" t="s">
        <v>146</v>
      </c>
      <c r="B204" s="53" t="s">
        <v>147</v>
      </c>
      <c r="C204" s="39" t="s">
        <v>148</v>
      </c>
      <c r="D204" s="40">
        <f>D205</f>
        <v>0</v>
      </c>
      <c r="F204" s="36"/>
      <c r="G204" s="36"/>
      <c r="H204" s="36"/>
      <c r="I204" s="36"/>
      <c r="J204" s="60"/>
      <c r="L204" s="29"/>
      <c r="M204" s="29"/>
      <c r="N204" s="29"/>
      <c r="O204" s="29"/>
      <c r="P204" s="29"/>
      <c r="R204" s="36"/>
      <c r="S204" s="36"/>
      <c r="T204" s="36"/>
      <c r="U204" s="36"/>
      <c r="V204" s="36"/>
      <c r="X204" s="29"/>
      <c r="Y204" s="29"/>
      <c r="Z204" s="29"/>
      <c r="AA204" s="29"/>
      <c r="AB204" s="29"/>
    </row>
    <row r="205" spans="1:28" ht="33.75" hidden="1" customHeight="1" outlineLevel="1" x14ac:dyDescent="0.35">
      <c r="A205" s="41"/>
      <c r="B205" s="47" t="s">
        <v>149</v>
      </c>
      <c r="C205" s="51" t="s">
        <v>150</v>
      </c>
      <c r="D205" s="43"/>
      <c r="F205" s="36"/>
      <c r="G205" s="36"/>
      <c r="H205" s="36"/>
      <c r="I205" s="36"/>
      <c r="J205" s="60"/>
      <c r="L205" s="29"/>
      <c r="M205" s="29"/>
      <c r="N205" s="29"/>
      <c r="O205" s="29"/>
      <c r="P205" s="29"/>
      <c r="R205" s="36"/>
      <c r="S205" s="36"/>
      <c r="T205" s="36"/>
      <c r="U205" s="36"/>
      <c r="V205" s="36"/>
      <c r="X205" s="29"/>
      <c r="Y205" s="29"/>
      <c r="Z205" s="29"/>
      <c r="AA205" s="29"/>
      <c r="AB205" s="29"/>
    </row>
    <row r="206" spans="1:28" ht="33.75" hidden="1" customHeight="1" outlineLevel="1" x14ac:dyDescent="0.35">
      <c r="A206" s="52" t="s">
        <v>64</v>
      </c>
      <c r="B206" s="53" t="s">
        <v>151</v>
      </c>
      <c r="C206" s="39" t="s">
        <v>152</v>
      </c>
      <c r="D206" s="40">
        <f>D207</f>
        <v>0</v>
      </c>
      <c r="F206" s="36"/>
      <c r="G206" s="36"/>
      <c r="H206" s="36"/>
      <c r="I206" s="36"/>
      <c r="J206" s="60"/>
      <c r="L206" s="29"/>
      <c r="M206" s="29"/>
      <c r="N206" s="29"/>
      <c r="O206" s="29"/>
      <c r="P206" s="29"/>
      <c r="R206" s="36"/>
      <c r="S206" s="36"/>
      <c r="T206" s="36"/>
      <c r="U206" s="36"/>
      <c r="V206" s="36"/>
      <c r="X206" s="29"/>
      <c r="Y206" s="29"/>
      <c r="Z206" s="29"/>
      <c r="AA206" s="29"/>
      <c r="AB206" s="29"/>
    </row>
    <row r="207" spans="1:28" ht="33.75" hidden="1" customHeight="1" outlineLevel="1" x14ac:dyDescent="0.35">
      <c r="A207" s="46"/>
      <c r="B207" s="47" t="s">
        <v>153</v>
      </c>
      <c r="C207" s="51" t="s">
        <v>154</v>
      </c>
      <c r="D207" s="43"/>
      <c r="F207" s="36"/>
      <c r="G207" s="36"/>
      <c r="H207" s="36"/>
      <c r="I207" s="36"/>
      <c r="J207" s="60"/>
      <c r="L207" s="29"/>
      <c r="M207" s="29"/>
      <c r="N207" s="29"/>
      <c r="O207" s="29"/>
      <c r="P207" s="29"/>
      <c r="R207" s="36"/>
      <c r="S207" s="36"/>
      <c r="T207" s="36"/>
      <c r="U207" s="36"/>
      <c r="V207" s="36"/>
      <c r="X207" s="29"/>
      <c r="Y207" s="29"/>
      <c r="Z207" s="29"/>
      <c r="AA207" s="29"/>
      <c r="AB207" s="29"/>
    </row>
    <row r="208" spans="1:28" ht="40.9" hidden="1" customHeight="1" outlineLevel="1" x14ac:dyDescent="0.35">
      <c r="A208" s="44" t="s">
        <v>155</v>
      </c>
      <c r="B208" s="45" t="s">
        <v>156</v>
      </c>
      <c r="C208" s="39" t="s">
        <v>157</v>
      </c>
      <c r="D208" s="48">
        <f>D209</f>
        <v>0</v>
      </c>
      <c r="F208" s="36"/>
      <c r="G208" s="36"/>
      <c r="H208" s="36"/>
      <c r="I208" s="36"/>
      <c r="J208" s="60"/>
      <c r="L208" s="29"/>
      <c r="M208" s="29"/>
      <c r="N208" s="29"/>
      <c r="O208" s="29"/>
      <c r="P208" s="29"/>
      <c r="R208" s="36"/>
      <c r="S208" s="36"/>
      <c r="T208" s="36"/>
      <c r="U208" s="36"/>
      <c r="V208" s="36"/>
      <c r="X208" s="29"/>
      <c r="Y208" s="29"/>
      <c r="Z208" s="29"/>
      <c r="AA208" s="29"/>
      <c r="AB208" s="29"/>
    </row>
    <row r="209" spans="1:28" ht="59.65" hidden="1" customHeight="1" outlineLevel="1" x14ac:dyDescent="0.35">
      <c r="A209" s="52" t="s">
        <v>158</v>
      </c>
      <c r="B209" s="53" t="s">
        <v>159</v>
      </c>
      <c r="C209" s="39" t="s">
        <v>160</v>
      </c>
      <c r="D209" s="48">
        <f>D210</f>
        <v>0</v>
      </c>
      <c r="F209" s="36"/>
      <c r="G209" s="36"/>
      <c r="H209" s="36"/>
      <c r="I209" s="36"/>
      <c r="J209" s="60"/>
      <c r="L209" s="29"/>
      <c r="M209" s="29"/>
      <c r="N209" s="29"/>
      <c r="O209" s="29"/>
      <c r="P209" s="29"/>
      <c r="R209" s="36"/>
      <c r="S209" s="36"/>
      <c r="T209" s="36"/>
      <c r="U209" s="36"/>
      <c r="V209" s="36"/>
      <c r="X209" s="29"/>
      <c r="Y209" s="29"/>
      <c r="Z209" s="29"/>
      <c r="AA209" s="29"/>
      <c r="AB209" s="29"/>
    </row>
    <row r="210" spans="1:28" ht="37.5" hidden="1" customHeight="1" outlineLevel="1" x14ac:dyDescent="0.35">
      <c r="A210" s="41"/>
      <c r="B210" s="47" t="s">
        <v>161</v>
      </c>
      <c r="C210" s="51" t="s">
        <v>162</v>
      </c>
      <c r="D210" s="43"/>
      <c r="F210" s="36"/>
      <c r="G210" s="36"/>
      <c r="H210" s="36"/>
      <c r="I210" s="36"/>
      <c r="J210" s="60"/>
      <c r="L210" s="29"/>
      <c r="M210" s="29"/>
      <c r="N210" s="29"/>
      <c r="O210" s="29"/>
      <c r="P210" s="29"/>
      <c r="R210" s="36"/>
      <c r="S210" s="36"/>
      <c r="T210" s="36"/>
      <c r="U210" s="36"/>
      <c r="V210" s="36"/>
      <c r="X210" s="29"/>
      <c r="Y210" s="29"/>
      <c r="Z210" s="29"/>
      <c r="AA210" s="29"/>
      <c r="AB210" s="29"/>
    </row>
    <row r="211" spans="1:28" ht="76.150000000000006" hidden="1" customHeight="1" outlineLevel="1" x14ac:dyDescent="0.35">
      <c r="A211" s="61" t="s">
        <v>78</v>
      </c>
      <c r="B211" s="62" t="s">
        <v>163</v>
      </c>
      <c r="C211" s="63" t="s">
        <v>164</v>
      </c>
      <c r="D211" s="43"/>
      <c r="F211" s="28">
        <v>1</v>
      </c>
      <c r="G211" s="60">
        <v>0</v>
      </c>
      <c r="H211" s="60">
        <v>0</v>
      </c>
      <c r="I211" s="60">
        <v>0</v>
      </c>
      <c r="J211" s="60">
        <f>SUM(F211:I211)</f>
        <v>1</v>
      </c>
      <c r="L211" s="29">
        <f>ROUND($D211*F211,2)</f>
        <v>0</v>
      </c>
      <c r="M211" s="29">
        <f t="shared" ref="M211:M212" si="80">ROUND($D211*G211,2)</f>
        <v>0</v>
      </c>
      <c r="N211" s="29">
        <f>ROUND($D211*H211,2)</f>
        <v>0</v>
      </c>
      <c r="O211" s="29">
        <f t="shared" ref="O211:O212" si="81">ROUND($D211*I211,2)</f>
        <v>0</v>
      </c>
      <c r="P211" s="29">
        <f>SUM(L211:O211)</f>
        <v>0</v>
      </c>
      <c r="R211" s="30">
        <f t="shared" ref="R211:R212" si="82">IF(L211=0,0,X211/$AB211)</f>
        <v>0</v>
      </c>
      <c r="S211" s="30">
        <f t="shared" ref="S211:S212" si="83">IF(M211=0,0,Y211/$AB211)</f>
        <v>0</v>
      </c>
      <c r="T211" s="30">
        <f t="shared" ref="T211:T212" si="84">IF(N211=0,0,Z211/$AB211)</f>
        <v>0</v>
      </c>
      <c r="U211" s="30">
        <f t="shared" ref="U211:U212" si="85">IF(O211=0,0,AA211/$AB211)</f>
        <v>0</v>
      </c>
      <c r="V211" s="30">
        <f t="shared" ref="V211:V212" si="86">IF(P211=0,0,AB211/$AB211)</f>
        <v>0</v>
      </c>
      <c r="X211" s="31">
        <f>$L211*$L$2</f>
        <v>0</v>
      </c>
      <c r="Y211" s="31">
        <v>0</v>
      </c>
      <c r="Z211" s="31">
        <v>0</v>
      </c>
      <c r="AA211" s="31">
        <f>P211-X211</f>
        <v>0</v>
      </c>
      <c r="AB211" s="31">
        <f>SUM(X211:AA211)</f>
        <v>0</v>
      </c>
    </row>
    <row r="212" spans="1:28" ht="92.25" customHeight="1" collapsed="1" x14ac:dyDescent="0.35">
      <c r="A212" s="24"/>
      <c r="B212" s="25">
        <v>5</v>
      </c>
      <c r="C212" s="26" t="s">
        <v>165</v>
      </c>
      <c r="D212" s="27">
        <f>D213+D216+D222-D217-D222</f>
        <v>0</v>
      </c>
      <c r="F212" s="28">
        <v>0.85</v>
      </c>
      <c r="G212" s="28">
        <v>0</v>
      </c>
      <c r="H212" s="28">
        <v>0.15</v>
      </c>
      <c r="I212" s="28">
        <v>0</v>
      </c>
      <c r="J212" s="60">
        <f>SUM(F212:I212)</f>
        <v>1</v>
      </c>
      <c r="L212" s="29">
        <f>ROUND($D212*F212,2)</f>
        <v>0</v>
      </c>
      <c r="M212" s="29">
        <f t="shared" si="80"/>
        <v>0</v>
      </c>
      <c r="N212" s="29">
        <f>ROUND($D212*H212,2)</f>
        <v>0</v>
      </c>
      <c r="O212" s="29">
        <f t="shared" si="81"/>
        <v>0</v>
      </c>
      <c r="P212" s="29">
        <f>SUM(L212:O212)</f>
        <v>0</v>
      </c>
      <c r="R212" s="30">
        <f t="shared" si="82"/>
        <v>0</v>
      </c>
      <c r="S212" s="30">
        <f t="shared" si="83"/>
        <v>0</v>
      </c>
      <c r="T212" s="30">
        <f t="shared" si="84"/>
        <v>0</v>
      </c>
      <c r="U212" s="30">
        <f t="shared" si="85"/>
        <v>0</v>
      </c>
      <c r="V212" s="30">
        <f t="shared" si="86"/>
        <v>0</v>
      </c>
      <c r="X212" s="31">
        <f>$L212*$L$2</f>
        <v>0</v>
      </c>
      <c r="Y212" s="31">
        <f>IF(M212=0,0,P212-X212)</f>
        <v>0</v>
      </c>
      <c r="Z212" s="31">
        <f>IF(N212=0,0,P212-X212)</f>
        <v>0</v>
      </c>
      <c r="AA212" s="31">
        <f>IF(O212=0,0,P212-X212)</f>
        <v>0</v>
      </c>
      <c r="AB212" s="31">
        <f>SUM(X212:AA212)</f>
        <v>0</v>
      </c>
    </row>
    <row r="213" spans="1:28" ht="31.5" hidden="1" customHeight="1" outlineLevel="1" x14ac:dyDescent="0.35">
      <c r="A213" s="37" t="s">
        <v>34</v>
      </c>
      <c r="B213" s="38" t="s">
        <v>166</v>
      </c>
      <c r="C213" s="39" t="s">
        <v>36</v>
      </c>
      <c r="D213" s="40">
        <f>D214</f>
        <v>0</v>
      </c>
      <c r="F213" s="36"/>
      <c r="G213" s="36"/>
      <c r="H213" s="36"/>
      <c r="I213" s="36"/>
      <c r="J213" s="60"/>
      <c r="L213" s="29"/>
      <c r="M213" s="29"/>
      <c r="N213" s="29"/>
      <c r="O213" s="29"/>
      <c r="P213" s="29"/>
      <c r="R213" s="36"/>
      <c r="S213" s="36"/>
      <c r="T213" s="36"/>
      <c r="U213" s="36"/>
      <c r="V213" s="36"/>
      <c r="X213" s="29"/>
      <c r="Y213" s="29"/>
      <c r="Z213" s="29"/>
      <c r="AA213" s="29"/>
      <c r="AB213" s="29"/>
    </row>
    <row r="214" spans="1:28" ht="31.5" hidden="1" customHeight="1" outlineLevel="1" x14ac:dyDescent="0.35">
      <c r="A214" s="44" t="s">
        <v>37</v>
      </c>
      <c r="B214" s="45" t="s">
        <v>167</v>
      </c>
      <c r="C214" s="39" t="s">
        <v>168</v>
      </c>
      <c r="D214" s="40">
        <f>D215</f>
        <v>0</v>
      </c>
      <c r="F214" s="36"/>
      <c r="G214" s="36"/>
      <c r="H214" s="36"/>
      <c r="I214" s="36"/>
      <c r="J214" s="60"/>
      <c r="L214" s="29"/>
      <c r="M214" s="29"/>
      <c r="N214" s="29"/>
      <c r="O214" s="29"/>
      <c r="P214" s="29"/>
      <c r="R214" s="36"/>
      <c r="S214" s="36"/>
      <c r="T214" s="36"/>
      <c r="U214" s="36"/>
      <c r="V214" s="36"/>
      <c r="X214" s="29"/>
      <c r="Y214" s="29"/>
      <c r="Z214" s="29"/>
      <c r="AA214" s="29"/>
      <c r="AB214" s="29"/>
    </row>
    <row r="215" spans="1:28" ht="91.9" hidden="1" customHeight="1" outlineLevel="1" x14ac:dyDescent="0.35">
      <c r="A215" s="46" t="s">
        <v>40</v>
      </c>
      <c r="B215" s="47" t="s">
        <v>169</v>
      </c>
      <c r="C215" s="34" t="s">
        <v>170</v>
      </c>
      <c r="D215" s="43"/>
      <c r="F215" s="36"/>
      <c r="G215" s="36"/>
      <c r="H215" s="36"/>
      <c r="I215" s="36"/>
      <c r="J215" s="60"/>
      <c r="L215" s="29"/>
      <c r="M215" s="29"/>
      <c r="N215" s="29"/>
      <c r="O215" s="29"/>
      <c r="P215" s="29"/>
      <c r="R215" s="36"/>
      <c r="S215" s="36"/>
      <c r="T215" s="36"/>
      <c r="U215" s="36"/>
      <c r="V215" s="36"/>
      <c r="X215" s="29"/>
      <c r="Y215" s="29"/>
      <c r="Z215" s="29"/>
      <c r="AA215" s="29"/>
      <c r="AB215" s="29"/>
    </row>
    <row r="216" spans="1:28" ht="31.5" hidden="1" customHeight="1" outlineLevel="1" x14ac:dyDescent="0.35">
      <c r="A216" s="37" t="s">
        <v>43</v>
      </c>
      <c r="B216" s="38" t="s">
        <v>171</v>
      </c>
      <c r="C216" s="39" t="s">
        <v>45</v>
      </c>
      <c r="D216" s="48">
        <f>D217+D218+D219</f>
        <v>0</v>
      </c>
      <c r="F216" s="36"/>
      <c r="G216" s="36"/>
      <c r="H216" s="36"/>
      <c r="I216" s="36"/>
      <c r="J216" s="60"/>
      <c r="L216" s="29"/>
      <c r="M216" s="29"/>
      <c r="N216" s="29"/>
      <c r="O216" s="29"/>
      <c r="P216" s="29"/>
      <c r="R216" s="36"/>
      <c r="S216" s="36"/>
      <c r="T216" s="36"/>
      <c r="U216" s="36"/>
      <c r="V216" s="36"/>
      <c r="X216" s="29"/>
      <c r="Y216" s="29"/>
      <c r="Z216" s="29"/>
      <c r="AA216" s="29"/>
      <c r="AB216" s="29"/>
    </row>
    <row r="217" spans="1:28" ht="31.5" hidden="1" customHeight="1" outlineLevel="1" x14ac:dyDescent="0.35">
      <c r="A217" s="61" t="s">
        <v>46</v>
      </c>
      <c r="B217" s="62" t="s">
        <v>172</v>
      </c>
      <c r="C217" s="63" t="s">
        <v>173</v>
      </c>
      <c r="D217" s="43"/>
      <c r="F217" s="28">
        <v>1</v>
      </c>
      <c r="G217" s="60">
        <v>0</v>
      </c>
      <c r="H217" s="60">
        <v>0</v>
      </c>
      <c r="I217" s="60">
        <v>0</v>
      </c>
      <c r="J217" s="60">
        <f>SUM(F217:I217)</f>
        <v>1</v>
      </c>
      <c r="L217" s="29">
        <f>ROUND($D217*F217,2)</f>
        <v>0</v>
      </c>
      <c r="M217" s="29">
        <f t="shared" ref="M217" si="87">ROUND($D217*G217,2)</f>
        <v>0</v>
      </c>
      <c r="N217" s="29">
        <f>ROUND($D217*H217,2)</f>
        <v>0</v>
      </c>
      <c r="O217" s="29">
        <f t="shared" ref="O217" si="88">ROUND($D217*I217,2)</f>
        <v>0</v>
      </c>
      <c r="P217" s="29">
        <f>SUM(L217:O217)</f>
        <v>0</v>
      </c>
      <c r="R217" s="30">
        <f>IF(L217=0,0,X217/$AB217)</f>
        <v>0</v>
      </c>
      <c r="S217" s="30">
        <f>IF(M217=0,0,Y217/$AB217)</f>
        <v>0</v>
      </c>
      <c r="T217" s="30">
        <f>IF(N217=0,0,Z217/$AB217)</f>
        <v>0</v>
      </c>
      <c r="U217" s="30">
        <f>IF(O217=0,0,AA217/$AB217)</f>
        <v>0</v>
      </c>
      <c r="V217" s="30">
        <f>IF(P217=0,0,AB217/$AB217)</f>
        <v>0</v>
      </c>
      <c r="X217" s="31">
        <f>$L217*$L$2</f>
        <v>0</v>
      </c>
      <c r="Y217" s="31">
        <v>0</v>
      </c>
      <c r="Z217" s="31">
        <v>0</v>
      </c>
      <c r="AA217" s="31">
        <f>P217-X217</f>
        <v>0</v>
      </c>
      <c r="AB217" s="31">
        <f>SUM(X217:AA217)</f>
        <v>0</v>
      </c>
    </row>
    <row r="218" spans="1:28" ht="33" hidden="1" customHeight="1" outlineLevel="1" x14ac:dyDescent="0.35">
      <c r="A218" s="41" t="s">
        <v>49</v>
      </c>
      <c r="B218" s="42" t="s">
        <v>174</v>
      </c>
      <c r="C218" s="49" t="s">
        <v>51</v>
      </c>
      <c r="D218" s="43"/>
      <c r="F218" s="36"/>
      <c r="G218" s="36"/>
      <c r="H218" s="36"/>
      <c r="I218" s="36"/>
      <c r="J218" s="60"/>
      <c r="L218" s="29"/>
      <c r="M218" s="29"/>
      <c r="N218" s="29"/>
      <c r="O218" s="29"/>
      <c r="P218" s="29"/>
      <c r="R218" s="36"/>
      <c r="S218" s="36"/>
      <c r="T218" s="36"/>
      <c r="U218" s="36"/>
      <c r="V218" s="36"/>
      <c r="X218" s="29"/>
      <c r="Y218" s="29"/>
      <c r="Z218" s="29"/>
      <c r="AA218" s="29"/>
      <c r="AB218" s="29"/>
    </row>
    <row r="219" spans="1:28" ht="36" hidden="1" customHeight="1" outlineLevel="1" x14ac:dyDescent="0.35">
      <c r="A219" s="44" t="s">
        <v>52</v>
      </c>
      <c r="B219" s="45" t="s">
        <v>175</v>
      </c>
      <c r="C219" s="50" t="s">
        <v>136</v>
      </c>
      <c r="D219" s="48">
        <f>D220+D221</f>
        <v>0</v>
      </c>
      <c r="F219" s="36"/>
      <c r="G219" s="36"/>
      <c r="H219" s="36"/>
      <c r="I219" s="36"/>
      <c r="J219" s="60"/>
      <c r="L219" s="29"/>
      <c r="M219" s="29"/>
      <c r="N219" s="29"/>
      <c r="O219" s="29"/>
      <c r="P219" s="29"/>
      <c r="R219" s="36"/>
      <c r="S219" s="36"/>
      <c r="T219" s="36"/>
      <c r="U219" s="36"/>
      <c r="V219" s="36"/>
      <c r="X219" s="29"/>
      <c r="Y219" s="29"/>
      <c r="Z219" s="29"/>
      <c r="AA219" s="29"/>
      <c r="AB219" s="29"/>
    </row>
    <row r="220" spans="1:28" ht="31.5" hidden="1" customHeight="1" outlineLevel="1" x14ac:dyDescent="0.35">
      <c r="A220" s="41"/>
      <c r="B220" s="47" t="s">
        <v>176</v>
      </c>
      <c r="C220" s="51" t="s">
        <v>56</v>
      </c>
      <c r="D220" s="43"/>
      <c r="F220" s="36"/>
      <c r="G220" s="36"/>
      <c r="H220" s="36"/>
      <c r="I220" s="36"/>
      <c r="J220" s="60"/>
      <c r="L220" s="29"/>
      <c r="M220" s="29"/>
      <c r="N220" s="29"/>
      <c r="O220" s="29"/>
      <c r="P220" s="29"/>
      <c r="R220" s="36"/>
      <c r="S220" s="36"/>
      <c r="T220" s="36"/>
      <c r="U220" s="36"/>
      <c r="V220" s="36"/>
      <c r="X220" s="29"/>
      <c r="Y220" s="29"/>
      <c r="Z220" s="29"/>
      <c r="AA220" s="29"/>
      <c r="AB220" s="29"/>
    </row>
    <row r="221" spans="1:28" ht="34.5" hidden="1" customHeight="1" outlineLevel="1" x14ac:dyDescent="0.35">
      <c r="A221" s="41"/>
      <c r="B221" s="47" t="s">
        <v>177</v>
      </c>
      <c r="C221" s="51" t="s">
        <v>60</v>
      </c>
      <c r="D221" s="43"/>
      <c r="F221" s="36"/>
      <c r="G221" s="36"/>
      <c r="H221" s="36"/>
      <c r="I221" s="36"/>
      <c r="J221" s="60"/>
      <c r="L221" s="29"/>
      <c r="M221" s="29"/>
      <c r="N221" s="29"/>
      <c r="O221" s="29"/>
      <c r="P221" s="29"/>
      <c r="R221" s="36"/>
      <c r="S221" s="36"/>
      <c r="T221" s="36"/>
      <c r="U221" s="36"/>
      <c r="V221" s="36"/>
      <c r="X221" s="29"/>
      <c r="Y221" s="29"/>
      <c r="Z221" s="29"/>
      <c r="AA221" s="29"/>
      <c r="AB221" s="29"/>
    </row>
    <row r="222" spans="1:28" ht="62.65" hidden="1" customHeight="1" outlineLevel="1" x14ac:dyDescent="0.35">
      <c r="A222" s="64" t="s">
        <v>78</v>
      </c>
      <c r="B222" s="65" t="s">
        <v>178</v>
      </c>
      <c r="C222" s="63" t="s">
        <v>179</v>
      </c>
      <c r="D222" s="43"/>
      <c r="F222" s="28">
        <v>1</v>
      </c>
      <c r="G222" s="60">
        <v>0</v>
      </c>
      <c r="H222" s="60">
        <v>0</v>
      </c>
      <c r="I222" s="60">
        <v>0</v>
      </c>
      <c r="J222" s="60">
        <f>SUM(F222:I222)</f>
        <v>1</v>
      </c>
      <c r="L222" s="29">
        <f>ROUND($D222*F222,2)</f>
        <v>0</v>
      </c>
      <c r="M222" s="29">
        <f t="shared" ref="M222:M223" si="89">ROUND($D222*G222,2)</f>
        <v>0</v>
      </c>
      <c r="N222" s="29">
        <f>ROUND($D222*H222,2)</f>
        <v>0</v>
      </c>
      <c r="O222" s="29">
        <f t="shared" ref="O222:O223" si="90">ROUND($D222*I222,2)</f>
        <v>0</v>
      </c>
      <c r="P222" s="29">
        <f>SUM(L222:O222)</f>
        <v>0</v>
      </c>
      <c r="R222" s="30">
        <f t="shared" ref="R222:R223" si="91">IF(L222=0,0,X222/$AB222)</f>
        <v>0</v>
      </c>
      <c r="S222" s="30">
        <f t="shared" ref="S222:S223" si="92">IF(M222=0,0,Y222/$AB222)</f>
        <v>0</v>
      </c>
      <c r="T222" s="30">
        <f t="shared" ref="T222:T223" si="93">IF(N222=0,0,Z222/$AB222)</f>
        <v>0</v>
      </c>
      <c r="U222" s="30">
        <f t="shared" ref="U222:U223" si="94">IF(O222=0,0,AA222/$AB222)</f>
        <v>0</v>
      </c>
      <c r="V222" s="30">
        <f t="shared" ref="V222:V223" si="95">IF(P222=0,0,AB222/$AB222)</f>
        <v>0</v>
      </c>
      <c r="X222" s="31">
        <f>$L222*$L$2</f>
        <v>0</v>
      </c>
      <c r="Y222" s="31">
        <v>0</v>
      </c>
      <c r="Z222" s="31">
        <v>0</v>
      </c>
      <c r="AA222" s="31">
        <f>P222-X222</f>
        <v>0</v>
      </c>
      <c r="AB222" s="31">
        <f>SUM(X222:AA222)</f>
        <v>0</v>
      </c>
    </row>
    <row r="223" spans="1:28" ht="78" customHeight="1" collapsed="1" x14ac:dyDescent="0.35">
      <c r="A223" s="24"/>
      <c r="B223" s="66" t="s">
        <v>34</v>
      </c>
      <c r="C223" s="26" t="s">
        <v>180</v>
      </c>
      <c r="D223" s="67">
        <f>D224+D231-D225-D231</f>
        <v>0</v>
      </c>
      <c r="F223" s="28">
        <v>0.85</v>
      </c>
      <c r="G223" s="28">
        <v>0</v>
      </c>
      <c r="H223" s="28">
        <v>0.15</v>
      </c>
      <c r="I223" s="28">
        <v>0</v>
      </c>
      <c r="J223" s="60">
        <f>SUM(F223:I223)</f>
        <v>1</v>
      </c>
      <c r="L223" s="29">
        <f>ROUND($D223*F223,2)</f>
        <v>0</v>
      </c>
      <c r="M223" s="29">
        <f t="shared" si="89"/>
        <v>0</v>
      </c>
      <c r="N223" s="29">
        <f>ROUND($D223*H223,2)</f>
        <v>0</v>
      </c>
      <c r="O223" s="29">
        <f t="shared" si="90"/>
        <v>0</v>
      </c>
      <c r="P223" s="29">
        <f>SUM(L223:O223)</f>
        <v>0</v>
      </c>
      <c r="R223" s="30">
        <f t="shared" si="91"/>
        <v>0</v>
      </c>
      <c r="S223" s="30">
        <f t="shared" si="92"/>
        <v>0</v>
      </c>
      <c r="T223" s="30">
        <f t="shared" si="93"/>
        <v>0</v>
      </c>
      <c r="U223" s="30">
        <f t="shared" si="94"/>
        <v>0</v>
      </c>
      <c r="V223" s="30">
        <f t="shared" si="95"/>
        <v>0</v>
      </c>
      <c r="X223" s="31">
        <f>$L223*$L$2</f>
        <v>0</v>
      </c>
      <c r="Y223" s="31">
        <f>IF(M223=0,0,P223-X223)</f>
        <v>0</v>
      </c>
      <c r="Z223" s="31">
        <f>IF(N223=0,0,P223-X223)</f>
        <v>0</v>
      </c>
      <c r="AA223" s="31">
        <f>IF(O223=0,0,P223-X223)</f>
        <v>0</v>
      </c>
      <c r="AB223" s="31">
        <f>SUM(X223:AA223)</f>
        <v>0</v>
      </c>
    </row>
    <row r="224" spans="1:28" ht="31.5" hidden="1" customHeight="1" outlineLevel="1" x14ac:dyDescent="0.35">
      <c r="A224" s="37" t="s">
        <v>43</v>
      </c>
      <c r="B224" s="38" t="s">
        <v>181</v>
      </c>
      <c r="C224" s="39" t="s">
        <v>45</v>
      </c>
      <c r="D224" s="48">
        <f>D225+D226+D227+D229</f>
        <v>0</v>
      </c>
      <c r="F224" s="36"/>
      <c r="G224" s="36"/>
      <c r="H224" s="36"/>
      <c r="I224" s="36"/>
      <c r="J224" s="60"/>
      <c r="L224" s="29"/>
      <c r="M224" s="29"/>
      <c r="N224" s="29"/>
      <c r="O224" s="29"/>
      <c r="P224" s="29"/>
      <c r="R224" s="36"/>
      <c r="S224" s="36"/>
      <c r="T224" s="36"/>
      <c r="U224" s="36"/>
      <c r="V224" s="36"/>
      <c r="X224" s="29"/>
      <c r="Y224" s="29"/>
      <c r="Z224" s="29"/>
      <c r="AA224" s="29"/>
      <c r="AB224" s="29"/>
    </row>
    <row r="225" spans="1:28" ht="33" hidden="1" customHeight="1" outlineLevel="1" x14ac:dyDescent="0.35">
      <c r="A225" s="61" t="s">
        <v>46</v>
      </c>
      <c r="B225" s="62" t="s">
        <v>182</v>
      </c>
      <c r="C225" s="63" t="s">
        <v>133</v>
      </c>
      <c r="D225" s="43"/>
      <c r="F225" s="28">
        <v>1</v>
      </c>
      <c r="G225" s="60">
        <v>0</v>
      </c>
      <c r="H225" s="60">
        <v>0</v>
      </c>
      <c r="I225" s="60">
        <v>0</v>
      </c>
      <c r="J225" s="60">
        <f>SUM(F225:I225)</f>
        <v>1</v>
      </c>
      <c r="L225" s="29">
        <f>ROUND($D225*F225,2)</f>
        <v>0</v>
      </c>
      <c r="M225" s="29">
        <f t="shared" ref="M225" si="96">ROUND($D225*G225,2)</f>
        <v>0</v>
      </c>
      <c r="N225" s="29">
        <f>ROUND($D225*H225,2)</f>
        <v>0</v>
      </c>
      <c r="O225" s="29">
        <f t="shared" ref="O225" si="97">ROUND($D225*I225,2)</f>
        <v>0</v>
      </c>
      <c r="P225" s="29">
        <f>SUM(L225:O225)</f>
        <v>0</v>
      </c>
      <c r="R225" s="30">
        <f>IF(L225=0,0,X225/$AB225)</f>
        <v>0</v>
      </c>
      <c r="S225" s="30">
        <f>IF(M225=0,0,Y225/$AB225)</f>
        <v>0</v>
      </c>
      <c r="T225" s="30">
        <f>IF(N225=0,0,Z225/$AB225)</f>
        <v>0</v>
      </c>
      <c r="U225" s="30">
        <f>IF(O225=0,0,AA225/$AB225)</f>
        <v>0</v>
      </c>
      <c r="V225" s="30">
        <f>IF(P225=0,0,AB225/$AB225)</f>
        <v>0</v>
      </c>
      <c r="X225" s="31">
        <f>$L225*$L$2</f>
        <v>0</v>
      </c>
      <c r="Y225" s="31">
        <v>0</v>
      </c>
      <c r="Z225" s="31">
        <v>0</v>
      </c>
      <c r="AA225" s="31">
        <f>P225-X225</f>
        <v>0</v>
      </c>
      <c r="AB225" s="31">
        <f>SUM(X225:AA225)</f>
        <v>0</v>
      </c>
    </row>
    <row r="226" spans="1:28" ht="33" hidden="1" customHeight="1" outlineLevel="1" x14ac:dyDescent="0.35">
      <c r="A226" s="41" t="s">
        <v>49</v>
      </c>
      <c r="B226" s="42" t="s">
        <v>183</v>
      </c>
      <c r="C226" s="49" t="s">
        <v>51</v>
      </c>
      <c r="D226" s="43"/>
      <c r="F226" s="36"/>
      <c r="G226" s="36"/>
      <c r="H226" s="36"/>
      <c r="I226" s="36"/>
      <c r="J226" s="60"/>
      <c r="L226" s="29"/>
      <c r="M226" s="29"/>
      <c r="N226" s="29"/>
      <c r="O226" s="29"/>
      <c r="P226" s="29"/>
      <c r="R226" s="36"/>
      <c r="S226" s="36"/>
      <c r="T226" s="36"/>
      <c r="U226" s="36"/>
      <c r="V226" s="36"/>
      <c r="X226" s="29"/>
      <c r="Y226" s="29"/>
      <c r="Z226" s="29"/>
      <c r="AA226" s="29"/>
      <c r="AB226" s="29"/>
    </row>
    <row r="227" spans="1:28" ht="46.5" hidden="1" customHeight="1" outlineLevel="1" x14ac:dyDescent="0.35">
      <c r="A227" s="44" t="s">
        <v>52</v>
      </c>
      <c r="B227" s="45" t="s">
        <v>184</v>
      </c>
      <c r="C227" s="50" t="s">
        <v>136</v>
      </c>
      <c r="D227" s="68">
        <f>D228</f>
        <v>0</v>
      </c>
      <c r="F227" s="36"/>
      <c r="G227" s="36"/>
      <c r="H227" s="36"/>
      <c r="I227" s="36"/>
      <c r="J227" s="60"/>
      <c r="L227" s="29"/>
      <c r="M227" s="29"/>
      <c r="N227" s="29"/>
      <c r="O227" s="29"/>
      <c r="P227" s="29"/>
      <c r="R227" s="36"/>
      <c r="S227" s="36"/>
      <c r="T227" s="36"/>
      <c r="U227" s="36"/>
      <c r="V227" s="36"/>
      <c r="X227" s="29"/>
      <c r="Y227" s="29"/>
      <c r="Z227" s="29"/>
      <c r="AA227" s="29"/>
      <c r="AB227" s="29"/>
    </row>
    <row r="228" spans="1:28" ht="36" hidden="1" customHeight="1" outlineLevel="1" x14ac:dyDescent="0.35">
      <c r="A228" s="41"/>
      <c r="B228" s="47" t="s">
        <v>185</v>
      </c>
      <c r="C228" s="51" t="s">
        <v>186</v>
      </c>
      <c r="D228" s="43"/>
      <c r="F228" s="36"/>
      <c r="G228" s="36"/>
      <c r="H228" s="36"/>
      <c r="I228" s="36"/>
      <c r="J228" s="60"/>
      <c r="L228" s="29"/>
      <c r="M228" s="29"/>
      <c r="N228" s="29"/>
      <c r="O228" s="29"/>
      <c r="P228" s="29"/>
      <c r="R228" s="36"/>
      <c r="S228" s="36"/>
      <c r="T228" s="36"/>
      <c r="U228" s="36"/>
      <c r="V228" s="36"/>
      <c r="X228" s="29"/>
      <c r="Y228" s="29"/>
      <c r="Z228" s="29"/>
      <c r="AA228" s="29"/>
      <c r="AB228" s="29"/>
    </row>
    <row r="229" spans="1:28" ht="43.15" hidden="1" customHeight="1" outlineLevel="1" x14ac:dyDescent="0.35">
      <c r="A229" s="44" t="s">
        <v>61</v>
      </c>
      <c r="B229" s="45" t="s">
        <v>187</v>
      </c>
      <c r="C229" s="50" t="s">
        <v>140</v>
      </c>
      <c r="D229" s="40">
        <f>D230</f>
        <v>0</v>
      </c>
      <c r="F229" s="36"/>
      <c r="G229" s="36"/>
      <c r="H229" s="36"/>
      <c r="I229" s="36"/>
      <c r="J229" s="60"/>
      <c r="L229" s="29"/>
      <c r="M229" s="29"/>
      <c r="N229" s="29"/>
      <c r="O229" s="29"/>
      <c r="P229" s="29"/>
      <c r="R229" s="36"/>
      <c r="S229" s="36"/>
      <c r="T229" s="36"/>
      <c r="U229" s="36"/>
      <c r="V229" s="36"/>
      <c r="X229" s="29"/>
      <c r="Y229" s="29"/>
      <c r="Z229" s="29"/>
      <c r="AA229" s="29"/>
      <c r="AB229" s="29"/>
    </row>
    <row r="230" spans="1:28" ht="41.65" hidden="1" customHeight="1" outlineLevel="1" x14ac:dyDescent="0.35">
      <c r="A230" s="46" t="s">
        <v>188</v>
      </c>
      <c r="B230" s="47" t="s">
        <v>189</v>
      </c>
      <c r="C230" s="34" t="s">
        <v>190</v>
      </c>
      <c r="D230" s="43"/>
      <c r="F230" s="36"/>
      <c r="G230" s="36"/>
      <c r="H230" s="36"/>
      <c r="I230" s="36"/>
      <c r="J230" s="60"/>
      <c r="L230" s="29"/>
      <c r="M230" s="29"/>
      <c r="N230" s="29"/>
      <c r="O230" s="29"/>
      <c r="P230" s="29"/>
      <c r="R230" s="36"/>
      <c r="S230" s="36"/>
      <c r="T230" s="36"/>
      <c r="U230" s="36"/>
      <c r="V230" s="36"/>
      <c r="X230" s="29"/>
      <c r="Y230" s="29"/>
      <c r="Z230" s="29"/>
      <c r="AA230" s="29"/>
      <c r="AB230" s="29"/>
    </row>
    <row r="231" spans="1:28" ht="66" hidden="1" customHeight="1" outlineLevel="1" x14ac:dyDescent="0.35">
      <c r="A231" s="61" t="s">
        <v>78</v>
      </c>
      <c r="B231" s="62" t="s">
        <v>37</v>
      </c>
      <c r="C231" s="63" t="s">
        <v>179</v>
      </c>
      <c r="D231" s="43"/>
      <c r="F231" s="28">
        <v>1</v>
      </c>
      <c r="G231" s="60">
        <v>0</v>
      </c>
      <c r="H231" s="60">
        <v>0</v>
      </c>
      <c r="I231" s="60">
        <v>0</v>
      </c>
      <c r="J231" s="60">
        <f>SUM(F231:I231)</f>
        <v>1</v>
      </c>
      <c r="L231" s="29">
        <f>ROUND($D231*F231,2)</f>
        <v>0</v>
      </c>
      <c r="M231" s="29">
        <f t="shared" ref="M231:M232" si="98">ROUND($D231*G231,2)</f>
        <v>0</v>
      </c>
      <c r="N231" s="29">
        <f>ROUND($D231*H231,2)</f>
        <v>0</v>
      </c>
      <c r="O231" s="29">
        <f t="shared" ref="O231:O232" si="99">ROUND($D231*I231,2)</f>
        <v>0</v>
      </c>
      <c r="P231" s="29">
        <f>SUM(L231:O231)</f>
        <v>0</v>
      </c>
      <c r="R231" s="30">
        <f>IF(L231=0,0,X231/$AB231)</f>
        <v>0</v>
      </c>
      <c r="S231" s="30">
        <f t="shared" ref="S231:S232" si="100">IF(M231=0,0,Y231/$AB231)</f>
        <v>0</v>
      </c>
      <c r="T231" s="30">
        <f t="shared" ref="T231:T232" si="101">IF(N231=0,0,Z231/$AB231)</f>
        <v>0</v>
      </c>
      <c r="U231" s="30">
        <f t="shared" ref="U231:U232" si="102">IF(O231=0,0,AA231/$AB231)</f>
        <v>0</v>
      </c>
      <c r="V231" s="30">
        <f t="shared" ref="V231:V232" si="103">IF(P231=0,0,AB231/$AB231)</f>
        <v>0</v>
      </c>
      <c r="X231" s="31">
        <f>$L231*$L$2</f>
        <v>0</v>
      </c>
      <c r="Y231" s="31">
        <v>0</v>
      </c>
      <c r="Z231" s="31">
        <v>0</v>
      </c>
      <c r="AA231" s="31">
        <f>P231-X231</f>
        <v>0</v>
      </c>
      <c r="AB231" s="31">
        <f>SUM(X231:AA231)</f>
        <v>0</v>
      </c>
    </row>
    <row r="232" spans="1:28" ht="73.5" customHeight="1" collapsed="1" x14ac:dyDescent="0.35">
      <c r="A232" s="24"/>
      <c r="B232" s="25" t="s">
        <v>43</v>
      </c>
      <c r="C232" s="26" t="s">
        <v>191</v>
      </c>
      <c r="D232" s="27">
        <f>D233+D235+D252-D236-D252</f>
        <v>0</v>
      </c>
      <c r="F232" s="28">
        <v>0.7</v>
      </c>
      <c r="G232" s="28">
        <v>0</v>
      </c>
      <c r="H232" s="28">
        <v>0.15</v>
      </c>
      <c r="I232" s="28">
        <v>0.15</v>
      </c>
      <c r="J232" s="60">
        <f>SUM(F232:I232)</f>
        <v>1</v>
      </c>
      <c r="L232" s="29">
        <f>ROUND($D232*F232,2)</f>
        <v>0</v>
      </c>
      <c r="M232" s="29">
        <f t="shared" si="98"/>
        <v>0</v>
      </c>
      <c r="N232" s="29">
        <f>ROUND($D232*H232,2)</f>
        <v>0</v>
      </c>
      <c r="O232" s="29">
        <f t="shared" si="99"/>
        <v>0</v>
      </c>
      <c r="P232" s="29">
        <f>SUM(L232:O232)</f>
        <v>0</v>
      </c>
      <c r="R232" s="30">
        <f t="shared" ref="R232" si="104">IF(L232=0,0,X232/$AB232)</f>
        <v>0</v>
      </c>
      <c r="S232" s="30">
        <f t="shared" si="100"/>
        <v>0</v>
      </c>
      <c r="T232" s="30">
        <f t="shared" si="101"/>
        <v>0</v>
      </c>
      <c r="U232" s="30">
        <f t="shared" si="102"/>
        <v>0</v>
      </c>
      <c r="V232" s="30">
        <f t="shared" si="103"/>
        <v>0</v>
      </c>
      <c r="X232" s="31">
        <f>$L232*$L$2</f>
        <v>0</v>
      </c>
      <c r="Y232" s="31">
        <f>IF(M232=0,0,P232-X232-AA232)</f>
        <v>0</v>
      </c>
      <c r="Z232" s="31">
        <f>IF(N232=0,0,P232-X232-AA232)</f>
        <v>0</v>
      </c>
      <c r="AA232" s="31">
        <f>IF(O232=0,0,O232)</f>
        <v>0</v>
      </c>
      <c r="AB232" s="31">
        <f>SUM(X232:AA232)</f>
        <v>0</v>
      </c>
    </row>
    <row r="233" spans="1:28" ht="33" hidden="1" customHeight="1" outlineLevel="1" x14ac:dyDescent="0.35">
      <c r="A233" s="37" t="s">
        <v>28</v>
      </c>
      <c r="B233" s="38" t="s">
        <v>46</v>
      </c>
      <c r="C233" s="39" t="s">
        <v>30</v>
      </c>
      <c r="D233" s="48">
        <f>D234</f>
        <v>0</v>
      </c>
      <c r="F233" s="36"/>
      <c r="G233" s="36"/>
      <c r="H233" s="36"/>
      <c r="I233" s="36"/>
      <c r="J233" s="60"/>
      <c r="L233" s="29"/>
      <c r="M233" s="29"/>
      <c r="N233" s="29"/>
      <c r="O233" s="29"/>
      <c r="P233" s="29"/>
      <c r="R233" s="36"/>
      <c r="S233" s="36"/>
      <c r="T233" s="36"/>
      <c r="U233" s="36"/>
      <c r="V233" s="36"/>
      <c r="X233" s="29"/>
      <c r="Y233" s="29"/>
      <c r="Z233" s="29"/>
      <c r="AA233" s="29"/>
      <c r="AB233" s="29"/>
    </row>
    <row r="234" spans="1:28" ht="76.150000000000006" hidden="1" customHeight="1" outlineLevel="1" x14ac:dyDescent="0.35">
      <c r="A234" s="41" t="s">
        <v>31</v>
      </c>
      <c r="B234" s="42" t="s">
        <v>192</v>
      </c>
      <c r="C234" s="34" t="s">
        <v>193</v>
      </c>
      <c r="D234" s="43"/>
      <c r="F234" s="36"/>
      <c r="G234" s="36"/>
      <c r="H234" s="36"/>
      <c r="I234" s="36"/>
      <c r="J234" s="60"/>
      <c r="L234" s="29"/>
      <c r="M234" s="29"/>
      <c r="N234" s="29"/>
      <c r="O234" s="29"/>
      <c r="P234" s="29"/>
      <c r="R234" s="36"/>
      <c r="S234" s="36"/>
      <c r="T234" s="36"/>
      <c r="U234" s="36"/>
      <c r="V234" s="36"/>
      <c r="X234" s="29"/>
      <c r="Y234" s="29"/>
      <c r="Z234" s="29"/>
      <c r="AA234" s="29"/>
      <c r="AB234" s="29"/>
    </row>
    <row r="235" spans="1:28" ht="31.5" hidden="1" customHeight="1" outlineLevel="1" x14ac:dyDescent="0.35">
      <c r="A235" s="37" t="s">
        <v>43</v>
      </c>
      <c r="B235" s="38" t="s">
        <v>49</v>
      </c>
      <c r="C235" s="39" t="s">
        <v>45</v>
      </c>
      <c r="D235" s="48">
        <f>D236+D237+D238+D241+D249</f>
        <v>0</v>
      </c>
      <c r="F235" s="36"/>
      <c r="G235" s="36"/>
      <c r="H235" s="36"/>
      <c r="I235" s="36"/>
      <c r="J235" s="60"/>
      <c r="L235" s="29"/>
      <c r="M235" s="29"/>
      <c r="N235" s="29"/>
      <c r="O235" s="29"/>
      <c r="P235" s="29"/>
      <c r="R235" s="36"/>
      <c r="S235" s="36"/>
      <c r="T235" s="36"/>
      <c r="U235" s="36"/>
      <c r="V235" s="36"/>
      <c r="X235" s="29"/>
      <c r="Y235" s="29"/>
      <c r="Z235" s="29"/>
      <c r="AA235" s="29"/>
      <c r="AB235" s="29"/>
    </row>
    <row r="236" spans="1:28" ht="31.5" hidden="1" customHeight="1" outlineLevel="1" x14ac:dyDescent="0.35">
      <c r="A236" s="61" t="s">
        <v>46</v>
      </c>
      <c r="B236" s="62" t="s">
        <v>194</v>
      </c>
      <c r="C236" s="63" t="s">
        <v>133</v>
      </c>
      <c r="D236" s="43"/>
      <c r="F236" s="28">
        <v>1</v>
      </c>
      <c r="G236" s="60">
        <v>0</v>
      </c>
      <c r="H236" s="60">
        <v>0</v>
      </c>
      <c r="I236" s="60">
        <v>0</v>
      </c>
      <c r="J236" s="60">
        <f>SUM(F236:I236)</f>
        <v>1</v>
      </c>
      <c r="L236" s="29">
        <f>ROUND($D236*F236,2)</f>
        <v>0</v>
      </c>
      <c r="M236" s="29">
        <f t="shared" ref="M236" si="105">ROUND($D236*G236,2)</f>
        <v>0</v>
      </c>
      <c r="N236" s="29">
        <f>ROUND($D236*H236,2)</f>
        <v>0</v>
      </c>
      <c r="O236" s="29">
        <f t="shared" ref="O236" si="106">ROUND($D236*I236,2)</f>
        <v>0</v>
      </c>
      <c r="P236" s="29">
        <f>SUM(L236:O236)</f>
        <v>0</v>
      </c>
      <c r="R236" s="30">
        <f>IF(L236=0,0,X236/$AB236)</f>
        <v>0</v>
      </c>
      <c r="S236" s="30">
        <f>IF(M236=0,0,Y236/$AB236)</f>
        <v>0</v>
      </c>
      <c r="T236" s="30">
        <f>IF(N236=0,0,Z236/$AB236)</f>
        <v>0</v>
      </c>
      <c r="U236" s="30">
        <f>IF(O236=0,0,AA236/$AB236)</f>
        <v>0</v>
      </c>
      <c r="V236" s="30">
        <f>IF(P236=0,0,AB236/$AB236)</f>
        <v>0</v>
      </c>
      <c r="X236" s="31">
        <f>$L236*$L$2</f>
        <v>0</v>
      </c>
      <c r="Y236" s="31">
        <v>0</v>
      </c>
      <c r="Z236" s="31">
        <v>0</v>
      </c>
      <c r="AA236" s="31">
        <f>P236-X236</f>
        <v>0</v>
      </c>
      <c r="AB236" s="31">
        <f>SUM(X236:AA236)</f>
        <v>0</v>
      </c>
    </row>
    <row r="237" spans="1:28" ht="33" hidden="1" customHeight="1" outlineLevel="1" x14ac:dyDescent="0.35">
      <c r="A237" s="41" t="s">
        <v>49</v>
      </c>
      <c r="B237" s="42" t="s">
        <v>195</v>
      </c>
      <c r="C237" s="49" t="s">
        <v>51</v>
      </c>
      <c r="D237" s="43"/>
      <c r="F237" s="36"/>
      <c r="G237" s="36"/>
      <c r="H237" s="36"/>
      <c r="I237" s="36"/>
      <c r="J237" s="60"/>
      <c r="L237" s="29"/>
      <c r="M237" s="29"/>
      <c r="N237" s="29"/>
      <c r="O237" s="29"/>
      <c r="P237" s="29"/>
      <c r="R237" s="36"/>
      <c r="S237" s="36"/>
      <c r="T237" s="36"/>
      <c r="U237" s="36"/>
      <c r="V237" s="36"/>
      <c r="X237" s="29"/>
      <c r="Y237" s="29"/>
      <c r="Z237" s="29"/>
      <c r="AA237" s="29"/>
      <c r="AB237" s="29"/>
    </row>
    <row r="238" spans="1:28" ht="46.5" hidden="1" customHeight="1" outlineLevel="1" x14ac:dyDescent="0.35">
      <c r="A238" s="44" t="s">
        <v>52</v>
      </c>
      <c r="B238" s="45" t="s">
        <v>196</v>
      </c>
      <c r="C238" s="50" t="s">
        <v>136</v>
      </c>
      <c r="D238" s="40">
        <f>D239+D240</f>
        <v>0</v>
      </c>
      <c r="F238" s="36"/>
      <c r="G238" s="36"/>
      <c r="H238" s="36"/>
      <c r="I238" s="36"/>
      <c r="J238" s="60"/>
      <c r="L238" s="29"/>
      <c r="M238" s="29"/>
      <c r="N238" s="29"/>
      <c r="O238" s="29"/>
      <c r="P238" s="29"/>
      <c r="R238" s="36"/>
      <c r="S238" s="36"/>
      <c r="T238" s="36"/>
      <c r="U238" s="36"/>
      <c r="V238" s="36"/>
      <c r="X238" s="29"/>
      <c r="Y238" s="29"/>
      <c r="Z238" s="29"/>
      <c r="AA238" s="29"/>
      <c r="AB238" s="29"/>
    </row>
    <row r="239" spans="1:28" ht="28.5" hidden="1" customHeight="1" outlineLevel="1" x14ac:dyDescent="0.35">
      <c r="A239" s="41"/>
      <c r="B239" s="47" t="s">
        <v>197</v>
      </c>
      <c r="C239" s="51" t="s">
        <v>56</v>
      </c>
      <c r="D239" s="43"/>
      <c r="F239" s="36"/>
      <c r="G239" s="36"/>
      <c r="H239" s="36"/>
      <c r="I239" s="36"/>
      <c r="J239" s="60"/>
      <c r="L239" s="29"/>
      <c r="M239" s="29"/>
      <c r="N239" s="29"/>
      <c r="O239" s="29"/>
      <c r="P239" s="29"/>
      <c r="R239" s="36"/>
      <c r="S239" s="36"/>
      <c r="T239" s="36"/>
      <c r="U239" s="36"/>
      <c r="V239" s="36"/>
      <c r="X239" s="29"/>
      <c r="Y239" s="29"/>
      <c r="Z239" s="29"/>
      <c r="AA239" s="29"/>
      <c r="AB239" s="29"/>
    </row>
    <row r="240" spans="1:28" ht="30.4" hidden="1" customHeight="1" outlineLevel="1" x14ac:dyDescent="0.35">
      <c r="A240" s="41"/>
      <c r="B240" s="47" t="s">
        <v>198</v>
      </c>
      <c r="C240" s="51" t="s">
        <v>58</v>
      </c>
      <c r="D240" s="43"/>
      <c r="F240" s="36"/>
      <c r="G240" s="36"/>
      <c r="H240" s="36"/>
      <c r="I240" s="36"/>
      <c r="J240" s="60"/>
      <c r="L240" s="29"/>
      <c r="M240" s="29"/>
      <c r="N240" s="29"/>
      <c r="O240" s="29"/>
      <c r="P240" s="29"/>
      <c r="R240" s="36"/>
      <c r="S240" s="36"/>
      <c r="T240" s="36"/>
      <c r="U240" s="36"/>
      <c r="V240" s="36"/>
      <c r="X240" s="29"/>
      <c r="Y240" s="29"/>
      <c r="Z240" s="29"/>
      <c r="AA240" s="29"/>
      <c r="AB240" s="29"/>
    </row>
    <row r="241" spans="1:28" ht="40.15" hidden="1" customHeight="1" outlineLevel="1" x14ac:dyDescent="0.35">
      <c r="A241" s="44" t="s">
        <v>61</v>
      </c>
      <c r="B241" s="45" t="s">
        <v>199</v>
      </c>
      <c r="C241" s="50" t="s">
        <v>140</v>
      </c>
      <c r="D241" s="48">
        <f>D242</f>
        <v>0</v>
      </c>
      <c r="F241" s="36"/>
      <c r="G241" s="36"/>
      <c r="H241" s="36"/>
      <c r="I241" s="36"/>
      <c r="J241" s="60"/>
      <c r="L241" s="29"/>
      <c r="M241" s="29"/>
      <c r="N241" s="29"/>
      <c r="O241" s="29"/>
      <c r="P241" s="29"/>
      <c r="R241" s="36"/>
      <c r="S241" s="36"/>
      <c r="T241" s="36"/>
      <c r="U241" s="36"/>
      <c r="V241" s="36"/>
      <c r="X241" s="29"/>
      <c r="Y241" s="29"/>
      <c r="Z241" s="29"/>
      <c r="AA241" s="29"/>
      <c r="AB241" s="29"/>
    </row>
    <row r="242" spans="1:28" ht="58.15" hidden="1" customHeight="1" outlineLevel="1" x14ac:dyDescent="0.35">
      <c r="A242" s="52" t="s">
        <v>141</v>
      </c>
      <c r="B242" s="53" t="s">
        <v>200</v>
      </c>
      <c r="C242" s="39" t="s">
        <v>201</v>
      </c>
      <c r="D242" s="48">
        <f>D243+D244</f>
        <v>0</v>
      </c>
      <c r="F242" s="36"/>
      <c r="G242" s="36"/>
      <c r="H242" s="36"/>
      <c r="I242" s="36"/>
      <c r="J242" s="60"/>
      <c r="L242" s="29"/>
      <c r="M242" s="29"/>
      <c r="N242" s="29"/>
      <c r="O242" s="29"/>
      <c r="P242" s="29"/>
      <c r="R242" s="36"/>
      <c r="S242" s="36"/>
      <c r="T242" s="36"/>
      <c r="U242" s="36"/>
      <c r="V242" s="36"/>
      <c r="X242" s="29"/>
      <c r="Y242" s="29"/>
      <c r="Z242" s="29"/>
      <c r="AA242" s="29"/>
      <c r="AB242" s="29"/>
    </row>
    <row r="243" spans="1:28" ht="37.5" hidden="1" customHeight="1" outlineLevel="1" x14ac:dyDescent="0.35">
      <c r="A243" s="41"/>
      <c r="B243" s="47" t="s">
        <v>202</v>
      </c>
      <c r="C243" s="51" t="s">
        <v>145</v>
      </c>
      <c r="D243" s="43"/>
      <c r="F243" s="36"/>
      <c r="G243" s="36"/>
      <c r="H243" s="36"/>
      <c r="I243" s="36"/>
      <c r="J243" s="60"/>
      <c r="L243" s="29"/>
      <c r="M243" s="29"/>
      <c r="N243" s="29"/>
      <c r="O243" s="29"/>
      <c r="P243" s="29"/>
      <c r="R243" s="36"/>
      <c r="S243" s="36"/>
      <c r="T243" s="36"/>
      <c r="U243" s="36"/>
      <c r="V243" s="36"/>
      <c r="X243" s="29"/>
      <c r="Y243" s="29"/>
      <c r="Z243" s="29"/>
      <c r="AA243" s="29"/>
      <c r="AB243" s="29"/>
    </row>
    <row r="244" spans="1:28" ht="73.150000000000006" hidden="1" customHeight="1" outlineLevel="1" x14ac:dyDescent="0.35">
      <c r="A244" s="41"/>
      <c r="B244" s="47" t="s">
        <v>203</v>
      </c>
      <c r="C244" s="51" t="s">
        <v>204</v>
      </c>
      <c r="D244" s="43"/>
      <c r="F244" s="36"/>
      <c r="G244" s="36"/>
      <c r="H244" s="36"/>
      <c r="I244" s="36"/>
      <c r="J244" s="60"/>
      <c r="L244" s="29"/>
      <c r="M244" s="29"/>
      <c r="N244" s="29"/>
      <c r="O244" s="29"/>
      <c r="P244" s="29"/>
      <c r="R244" s="36"/>
      <c r="S244" s="36"/>
      <c r="T244" s="36"/>
      <c r="U244" s="36"/>
      <c r="V244" s="36"/>
      <c r="X244" s="29"/>
      <c r="Y244" s="29"/>
      <c r="Z244" s="29"/>
      <c r="AA244" s="29"/>
      <c r="AB244" s="29"/>
    </row>
    <row r="245" spans="1:28" ht="97.15" hidden="1" customHeight="1" outlineLevel="1" x14ac:dyDescent="0.35">
      <c r="A245" s="52" t="s">
        <v>146</v>
      </c>
      <c r="B245" s="53" t="s">
        <v>205</v>
      </c>
      <c r="C245" s="39" t="s">
        <v>148</v>
      </c>
      <c r="D245" s="40">
        <f>D246</f>
        <v>0</v>
      </c>
      <c r="F245" s="36"/>
      <c r="G245" s="36"/>
      <c r="H245" s="36"/>
      <c r="I245" s="36"/>
      <c r="J245" s="60"/>
      <c r="L245" s="29"/>
      <c r="M245" s="29"/>
      <c r="N245" s="29"/>
      <c r="O245" s="29"/>
      <c r="P245" s="29"/>
      <c r="R245" s="36"/>
      <c r="S245" s="36"/>
      <c r="T245" s="36"/>
      <c r="U245" s="36"/>
      <c r="V245" s="36"/>
      <c r="X245" s="29"/>
      <c r="Y245" s="29"/>
      <c r="Z245" s="29"/>
      <c r="AA245" s="29"/>
      <c r="AB245" s="29"/>
    </row>
    <row r="246" spans="1:28" ht="33.75" hidden="1" customHeight="1" outlineLevel="1" x14ac:dyDescent="0.35">
      <c r="A246" s="41"/>
      <c r="B246" s="47" t="s">
        <v>206</v>
      </c>
      <c r="C246" s="51" t="s">
        <v>207</v>
      </c>
      <c r="D246" s="43"/>
      <c r="F246" s="36"/>
      <c r="G246" s="36"/>
      <c r="H246" s="36"/>
      <c r="I246" s="36"/>
      <c r="J246" s="60"/>
      <c r="L246" s="29"/>
      <c r="M246" s="29"/>
      <c r="N246" s="29"/>
      <c r="O246" s="29"/>
      <c r="P246" s="29"/>
      <c r="R246" s="36"/>
      <c r="S246" s="36"/>
      <c r="T246" s="36"/>
      <c r="U246" s="36"/>
      <c r="V246" s="36"/>
      <c r="X246" s="29"/>
      <c r="Y246" s="29"/>
      <c r="Z246" s="29"/>
      <c r="AA246" s="29"/>
      <c r="AB246" s="29"/>
    </row>
    <row r="247" spans="1:28" ht="33.75" hidden="1" customHeight="1" outlineLevel="1" x14ac:dyDescent="0.35">
      <c r="A247" s="52" t="s">
        <v>64</v>
      </c>
      <c r="B247" s="53" t="s">
        <v>208</v>
      </c>
      <c r="C247" s="39" t="s">
        <v>152</v>
      </c>
      <c r="D247" s="40">
        <f>D248</f>
        <v>0</v>
      </c>
      <c r="F247" s="36"/>
      <c r="G247" s="36"/>
      <c r="H247" s="36"/>
      <c r="I247" s="36"/>
      <c r="J247" s="60"/>
      <c r="L247" s="29"/>
      <c r="M247" s="29"/>
      <c r="N247" s="29"/>
      <c r="O247" s="29"/>
      <c r="P247" s="29"/>
      <c r="R247" s="36"/>
      <c r="S247" s="36"/>
      <c r="T247" s="36"/>
      <c r="U247" s="36"/>
      <c r="V247" s="36"/>
      <c r="X247" s="29"/>
      <c r="Y247" s="29"/>
      <c r="Z247" s="29"/>
      <c r="AA247" s="29"/>
      <c r="AB247" s="29"/>
    </row>
    <row r="248" spans="1:28" ht="33.75" hidden="1" customHeight="1" outlineLevel="1" x14ac:dyDescent="0.35">
      <c r="A248" s="46"/>
      <c r="B248" s="47" t="s">
        <v>209</v>
      </c>
      <c r="C248" s="51" t="s">
        <v>210</v>
      </c>
      <c r="D248" s="43"/>
      <c r="F248" s="36"/>
      <c r="G248" s="36"/>
      <c r="H248" s="36"/>
      <c r="I248" s="36"/>
      <c r="J248" s="60"/>
      <c r="L248" s="29"/>
      <c r="M248" s="29"/>
      <c r="N248" s="29"/>
      <c r="O248" s="29"/>
      <c r="P248" s="29"/>
      <c r="R248" s="36"/>
      <c r="S248" s="36"/>
      <c r="T248" s="36"/>
      <c r="U248" s="36"/>
      <c r="V248" s="36"/>
      <c r="X248" s="29"/>
      <c r="Y248" s="29"/>
      <c r="Z248" s="29"/>
      <c r="AA248" s="29"/>
      <c r="AB248" s="29"/>
    </row>
    <row r="249" spans="1:28" ht="40.9" hidden="1" customHeight="1" outlineLevel="1" x14ac:dyDescent="0.35">
      <c r="A249" s="44" t="s">
        <v>155</v>
      </c>
      <c r="B249" s="45" t="s">
        <v>211</v>
      </c>
      <c r="C249" s="39" t="s">
        <v>157</v>
      </c>
      <c r="D249" s="48">
        <f>D250</f>
        <v>0</v>
      </c>
      <c r="F249" s="36"/>
      <c r="G249" s="36"/>
      <c r="H249" s="36"/>
      <c r="I249" s="36"/>
      <c r="J249" s="60"/>
      <c r="L249" s="29"/>
      <c r="M249" s="29"/>
      <c r="N249" s="29"/>
      <c r="O249" s="29"/>
      <c r="P249" s="29"/>
      <c r="R249" s="36"/>
      <c r="S249" s="36"/>
      <c r="T249" s="36"/>
      <c r="U249" s="36"/>
      <c r="V249" s="36"/>
      <c r="X249" s="29"/>
      <c r="Y249" s="29"/>
      <c r="Z249" s="29"/>
      <c r="AA249" s="29"/>
      <c r="AB249" s="29"/>
    </row>
    <row r="250" spans="1:28" ht="41.65" hidden="1" customHeight="1" outlineLevel="1" x14ac:dyDescent="0.35">
      <c r="A250" s="52" t="s">
        <v>158</v>
      </c>
      <c r="B250" s="53" t="s">
        <v>212</v>
      </c>
      <c r="C250" s="39" t="s">
        <v>213</v>
      </c>
      <c r="D250" s="48">
        <f>D251</f>
        <v>0</v>
      </c>
      <c r="F250" s="36"/>
      <c r="G250" s="36"/>
      <c r="H250" s="36"/>
      <c r="I250" s="36"/>
      <c r="J250" s="60"/>
      <c r="L250" s="29"/>
      <c r="M250" s="29"/>
      <c r="N250" s="29"/>
      <c r="O250" s="29"/>
      <c r="P250" s="29"/>
      <c r="R250" s="36"/>
      <c r="S250" s="36"/>
      <c r="T250" s="36"/>
      <c r="U250" s="36"/>
      <c r="V250" s="36"/>
      <c r="X250" s="29"/>
      <c r="Y250" s="29"/>
      <c r="Z250" s="29"/>
      <c r="AA250" s="29"/>
      <c r="AB250" s="29"/>
    </row>
    <row r="251" spans="1:28" ht="37.5" hidden="1" customHeight="1" outlineLevel="1" x14ac:dyDescent="0.35">
      <c r="A251" s="41"/>
      <c r="B251" s="47" t="s">
        <v>214</v>
      </c>
      <c r="C251" s="51" t="s">
        <v>215</v>
      </c>
      <c r="D251" s="43"/>
      <c r="F251" s="36"/>
      <c r="G251" s="36"/>
      <c r="H251" s="36"/>
      <c r="I251" s="36"/>
      <c r="J251" s="60"/>
      <c r="L251" s="29"/>
      <c r="M251" s="29"/>
      <c r="N251" s="29"/>
      <c r="O251" s="29"/>
      <c r="P251" s="29"/>
      <c r="R251" s="36"/>
      <c r="S251" s="36"/>
      <c r="T251" s="36"/>
      <c r="U251" s="36"/>
      <c r="V251" s="36"/>
      <c r="X251" s="29"/>
      <c r="Y251" s="29"/>
      <c r="Z251" s="29"/>
      <c r="AA251" s="29"/>
      <c r="AB251" s="29"/>
    </row>
    <row r="252" spans="1:28" ht="40.9" hidden="1" customHeight="1" outlineLevel="1" x14ac:dyDescent="0.35">
      <c r="A252" s="64" t="s">
        <v>78</v>
      </c>
      <c r="B252" s="65" t="s">
        <v>52</v>
      </c>
      <c r="C252" s="63" t="s">
        <v>216</v>
      </c>
      <c r="D252" s="43"/>
      <c r="F252" s="28">
        <v>1</v>
      </c>
      <c r="G252" s="60">
        <v>0</v>
      </c>
      <c r="H252" s="60">
        <v>0</v>
      </c>
      <c r="I252" s="60">
        <v>0</v>
      </c>
      <c r="J252" s="60">
        <f>SUM(F252:I252)</f>
        <v>1</v>
      </c>
      <c r="L252" s="29">
        <f>ROUND($D252*F252,2)</f>
        <v>0</v>
      </c>
      <c r="M252" s="29">
        <f t="shared" ref="M252:M253" si="107">ROUND($D252*G252,2)</f>
        <v>0</v>
      </c>
      <c r="N252" s="29">
        <f>ROUND($D252*H252,2)</f>
        <v>0</v>
      </c>
      <c r="O252" s="29">
        <f t="shared" ref="O252" si="108">ROUND($D252*I252,2)</f>
        <v>0</v>
      </c>
      <c r="P252" s="29">
        <f>SUM(L252:O252)</f>
        <v>0</v>
      </c>
      <c r="R252" s="30">
        <f t="shared" ref="R252:R253" si="109">IF(L252=0,0,X252/$AB252)</f>
        <v>0</v>
      </c>
      <c r="S252" s="30">
        <f t="shared" ref="S252:S253" si="110">IF(M252=0,0,Y252/$AB252)</f>
        <v>0</v>
      </c>
      <c r="T252" s="30">
        <f t="shared" ref="T252:T253" si="111">IF(N252=0,0,Z252/$AB252)</f>
        <v>0</v>
      </c>
      <c r="U252" s="30">
        <f t="shared" ref="U252:U253" si="112">IF(O252=0,0,AA252/$AB252)</f>
        <v>0</v>
      </c>
      <c r="V252" s="30">
        <f t="shared" ref="V252:V253" si="113">IF(P252=0,0,AB252/$AB252)</f>
        <v>0</v>
      </c>
      <c r="X252" s="31">
        <f>$L252*$L$2</f>
        <v>0</v>
      </c>
      <c r="Y252" s="31">
        <v>0</v>
      </c>
      <c r="Z252" s="31">
        <v>0</v>
      </c>
      <c r="AA252" s="31">
        <f>P252-X252</f>
        <v>0</v>
      </c>
      <c r="AB252" s="31">
        <f>SUM(X252:AA252)</f>
        <v>0</v>
      </c>
    </row>
    <row r="253" spans="1:28" ht="103.15" customHeight="1" collapsed="1" x14ac:dyDescent="0.35">
      <c r="A253" s="24"/>
      <c r="B253" s="25" t="s">
        <v>217</v>
      </c>
      <c r="C253" s="26" t="s">
        <v>218</v>
      </c>
      <c r="D253" s="27">
        <f>D254</f>
        <v>0</v>
      </c>
      <c r="F253" s="28">
        <v>0.85</v>
      </c>
      <c r="G253" s="28">
        <v>0</v>
      </c>
      <c r="H253" s="28">
        <v>0.15</v>
      </c>
      <c r="I253" s="28">
        <v>0</v>
      </c>
      <c r="J253" s="60">
        <f>SUM(F253:I253)</f>
        <v>1</v>
      </c>
      <c r="L253" s="29">
        <f>ROUND($D253*F253,2)</f>
        <v>0</v>
      </c>
      <c r="M253" s="29">
        <f t="shared" si="107"/>
        <v>0</v>
      </c>
      <c r="N253" s="29">
        <f>ROUND($D253*H253,2)</f>
        <v>0</v>
      </c>
      <c r="O253" s="29">
        <f>ROUND($D253*I253,2)</f>
        <v>0</v>
      </c>
      <c r="P253" s="29">
        <f>SUM(L253:O253)</f>
        <v>0</v>
      </c>
      <c r="R253" s="30">
        <f t="shared" si="109"/>
        <v>0</v>
      </c>
      <c r="S253" s="30">
        <f t="shared" si="110"/>
        <v>0</v>
      </c>
      <c r="T253" s="30">
        <f t="shared" si="111"/>
        <v>0</v>
      </c>
      <c r="U253" s="30">
        <f t="shared" si="112"/>
        <v>0</v>
      </c>
      <c r="V253" s="30">
        <f t="shared" si="113"/>
        <v>0</v>
      </c>
      <c r="X253" s="31">
        <f>$L253*$L$2</f>
        <v>0</v>
      </c>
      <c r="Y253" s="31">
        <f>IF(M253=0,0,P253-X253)</f>
        <v>0</v>
      </c>
      <c r="Z253" s="31">
        <f>IF(N253=0,0,P253-X253)</f>
        <v>0</v>
      </c>
      <c r="AA253" s="31">
        <f>IF(O253=0,0,P253-X253)</f>
        <v>0</v>
      </c>
      <c r="AB253" s="31">
        <f>SUM(X253:AA253)</f>
        <v>0</v>
      </c>
    </row>
    <row r="254" spans="1:28" ht="31.5" hidden="1" customHeight="1" outlineLevel="1" x14ac:dyDescent="0.35">
      <c r="A254" s="37" t="s">
        <v>43</v>
      </c>
      <c r="B254" s="38" t="s">
        <v>219</v>
      </c>
      <c r="C254" s="39" t="s">
        <v>45</v>
      </c>
      <c r="D254" s="48">
        <f>D255</f>
        <v>0</v>
      </c>
      <c r="F254" s="36"/>
      <c r="G254" s="36"/>
      <c r="H254" s="36"/>
      <c r="I254" s="36"/>
      <c r="J254" s="36"/>
      <c r="L254" s="29"/>
      <c r="M254" s="29"/>
      <c r="N254" s="29"/>
      <c r="O254" s="29"/>
      <c r="P254" s="29"/>
      <c r="R254" s="36"/>
      <c r="S254" s="36"/>
      <c r="T254" s="36"/>
      <c r="U254" s="36"/>
      <c r="V254" s="36"/>
      <c r="X254" s="29"/>
      <c r="Y254" s="29"/>
      <c r="Z254" s="29"/>
      <c r="AA254" s="29"/>
      <c r="AB254" s="29"/>
    </row>
    <row r="255" spans="1:28" ht="39" hidden="1" customHeight="1" outlineLevel="1" x14ac:dyDescent="0.35">
      <c r="A255" s="44" t="s">
        <v>61</v>
      </c>
      <c r="B255" s="45" t="s">
        <v>220</v>
      </c>
      <c r="C255" s="39" t="s">
        <v>63</v>
      </c>
      <c r="D255" s="48">
        <f>D256</f>
        <v>0</v>
      </c>
      <c r="F255" s="36"/>
      <c r="G255" s="36"/>
      <c r="H255" s="36"/>
      <c r="I255" s="36"/>
      <c r="J255" s="36"/>
      <c r="L255" s="29"/>
      <c r="M255" s="29"/>
      <c r="N255" s="29"/>
      <c r="O255" s="29"/>
      <c r="P255" s="29"/>
      <c r="R255" s="36"/>
      <c r="S255" s="36"/>
      <c r="T255" s="36"/>
      <c r="U255" s="36"/>
      <c r="V255" s="36"/>
      <c r="X255" s="29"/>
      <c r="Y255" s="29"/>
      <c r="Z255" s="29"/>
      <c r="AA255" s="29"/>
      <c r="AB255" s="29"/>
    </row>
    <row r="256" spans="1:28" ht="108.4" hidden="1" customHeight="1" outlineLevel="1" x14ac:dyDescent="0.35">
      <c r="A256" s="46" t="s">
        <v>141</v>
      </c>
      <c r="B256" s="47" t="s">
        <v>221</v>
      </c>
      <c r="C256" s="34" t="s">
        <v>222</v>
      </c>
      <c r="D256" s="43"/>
      <c r="F256" s="36"/>
      <c r="G256" s="36"/>
      <c r="H256" s="36"/>
      <c r="I256" s="36"/>
      <c r="J256" s="36"/>
      <c r="L256" s="29"/>
      <c r="M256" s="29"/>
      <c r="N256" s="29"/>
      <c r="O256" s="29"/>
      <c r="P256" s="29"/>
      <c r="R256" s="36"/>
      <c r="S256" s="36"/>
      <c r="T256" s="36"/>
      <c r="U256" s="36"/>
      <c r="V256" s="36"/>
      <c r="X256" s="29"/>
      <c r="Y256" s="29"/>
      <c r="Z256" s="29"/>
      <c r="AA256" s="29"/>
      <c r="AB256" s="29"/>
    </row>
    <row r="257" spans="1:28" ht="24.75" customHeight="1" collapsed="1" x14ac:dyDescent="0.35">
      <c r="A257" s="76" t="s">
        <v>223</v>
      </c>
      <c r="B257" s="76"/>
      <c r="C257" s="75"/>
      <c r="D257" s="74"/>
      <c r="E257" s="74"/>
      <c r="F257" s="74"/>
      <c r="G257" s="74"/>
      <c r="H257" s="74"/>
      <c r="I257" s="74"/>
      <c r="J257" s="74"/>
      <c r="K257" s="74"/>
      <c r="L257" s="74"/>
      <c r="M257" s="74"/>
      <c r="N257" s="74"/>
      <c r="O257" s="74"/>
      <c r="P257" s="74"/>
      <c r="Q257" s="74"/>
      <c r="R257" s="74"/>
      <c r="S257" s="74"/>
      <c r="T257" s="74"/>
      <c r="U257" s="74"/>
      <c r="V257" s="74"/>
      <c r="W257" s="74"/>
      <c r="X257" s="74"/>
      <c r="Y257" s="74"/>
      <c r="Z257" s="74"/>
      <c r="AA257" s="74"/>
      <c r="AB257" s="74"/>
    </row>
    <row r="258" spans="1:28" ht="24" customHeight="1" x14ac:dyDescent="0.35">
      <c r="A258" s="81" t="s">
        <v>21</v>
      </c>
      <c r="B258" s="82"/>
      <c r="C258" s="83"/>
      <c r="D258" s="19">
        <f>D260+D282+D298+D313+D335+D336+D341+D346+D347+D356+D360+D376+D377+D349+D355+D318+D320</f>
        <v>0</v>
      </c>
      <c r="F258" s="20" t="e">
        <f>L258/$P$258</f>
        <v>#DIV/0!</v>
      </c>
      <c r="G258" s="20" t="e">
        <f t="shared" ref="G258:J258" si="114">M258/$P$258</f>
        <v>#DIV/0!</v>
      </c>
      <c r="H258" s="20" t="e">
        <f t="shared" si="114"/>
        <v>#DIV/0!</v>
      </c>
      <c r="I258" s="20" t="e">
        <f t="shared" si="114"/>
        <v>#DIV/0!</v>
      </c>
      <c r="J258" s="20" t="e">
        <f t="shared" si="114"/>
        <v>#DIV/0!</v>
      </c>
      <c r="L258" s="21">
        <f>SUM(L260:L380)</f>
        <v>0</v>
      </c>
      <c r="M258" s="21">
        <f t="shared" ref="M258:N258" si="115">SUM(M260:M380)</f>
        <v>0</v>
      </c>
      <c r="N258" s="21">
        <f t="shared" si="115"/>
        <v>0</v>
      </c>
      <c r="O258" s="21">
        <f>SUM(O260:O380)</f>
        <v>0</v>
      </c>
      <c r="P258" s="21">
        <f>SUM(P260:P380)</f>
        <v>0</v>
      </c>
      <c r="R258" s="22" t="e">
        <f>X258/$P$258</f>
        <v>#DIV/0!</v>
      </c>
      <c r="S258" s="22" t="e">
        <f t="shared" ref="S258:V258" si="116">Y258/$P$258</f>
        <v>#DIV/0!</v>
      </c>
      <c r="T258" s="22" t="e">
        <f t="shared" si="116"/>
        <v>#DIV/0!</v>
      </c>
      <c r="U258" s="22" t="e">
        <f t="shared" si="116"/>
        <v>#DIV/0!</v>
      </c>
      <c r="V258" s="22" t="e">
        <f t="shared" si="116"/>
        <v>#DIV/0!</v>
      </c>
      <c r="X258" s="23">
        <f>SUM(X260:X380)</f>
        <v>0</v>
      </c>
      <c r="Y258" s="23">
        <f t="shared" ref="Y258:Z258" si="117">SUM(Y260:Y380)</f>
        <v>0</v>
      </c>
      <c r="Z258" s="23">
        <f t="shared" si="117"/>
        <v>0</v>
      </c>
      <c r="AA258" s="23">
        <f>SUM(AA260:AA380)</f>
        <v>0</v>
      </c>
      <c r="AB258" s="23">
        <f>SUM(AB260:AB380)</f>
        <v>0</v>
      </c>
    </row>
    <row r="259" spans="1:28" ht="24" customHeight="1" x14ac:dyDescent="0.35">
      <c r="A259" s="71"/>
      <c r="B259" s="72"/>
      <c r="C259" s="73" t="s">
        <v>22</v>
      </c>
      <c r="D259" s="27">
        <f>D318+D320+D335+D341+D346+D349+D355+D360+D376</f>
        <v>0</v>
      </c>
      <c r="F259" s="36"/>
      <c r="G259" s="36"/>
      <c r="H259" s="36"/>
      <c r="I259" s="36"/>
      <c r="J259" s="36"/>
      <c r="L259" s="29">
        <f t="shared" ref="L259:P259" si="118">L318+L320+L335+L341+L346+L349+L355+L360+L376</f>
        <v>0</v>
      </c>
      <c r="M259" s="29">
        <f t="shared" si="118"/>
        <v>0</v>
      </c>
      <c r="N259" s="29">
        <f t="shared" si="118"/>
        <v>0</v>
      </c>
      <c r="O259" s="29">
        <f t="shared" si="118"/>
        <v>0</v>
      </c>
      <c r="P259" s="29">
        <f t="shared" si="118"/>
        <v>0</v>
      </c>
      <c r="R259" s="30">
        <f t="shared" ref="R259:V260" si="119">IF(L259=0,0,X259/$AB259)</f>
        <v>0</v>
      </c>
      <c r="S259" s="30">
        <f t="shared" si="119"/>
        <v>0</v>
      </c>
      <c r="T259" s="30">
        <f t="shared" si="119"/>
        <v>0</v>
      </c>
      <c r="U259" s="30">
        <f t="shared" si="119"/>
        <v>0</v>
      </c>
      <c r="V259" s="30">
        <f t="shared" si="119"/>
        <v>0</v>
      </c>
      <c r="X259" s="31">
        <f t="shared" ref="X259:AB259" si="120">X318+X320+X335+X341+X346+X349+X355+X360+X376</f>
        <v>0</v>
      </c>
      <c r="Y259" s="31">
        <f t="shared" si="120"/>
        <v>0</v>
      </c>
      <c r="Z259" s="31">
        <f t="shared" si="120"/>
        <v>0</v>
      </c>
      <c r="AA259" s="31">
        <f t="shared" si="120"/>
        <v>0</v>
      </c>
      <c r="AB259" s="31">
        <f t="shared" si="120"/>
        <v>0</v>
      </c>
    </row>
    <row r="260" spans="1:28" ht="41.65" customHeight="1" x14ac:dyDescent="0.35">
      <c r="A260" s="24"/>
      <c r="B260" s="25" t="s">
        <v>23</v>
      </c>
      <c r="C260" s="26" t="s">
        <v>24</v>
      </c>
      <c r="D260" s="27">
        <f>D261+D262+D264+D267+D279+D280+D281</f>
        <v>0</v>
      </c>
      <c r="F260" s="28">
        <v>0.85</v>
      </c>
      <c r="G260" s="28">
        <v>0</v>
      </c>
      <c r="H260" s="28">
        <v>0.15</v>
      </c>
      <c r="I260" s="28">
        <v>0</v>
      </c>
      <c r="J260" s="60">
        <f>SUM(F260:I260)</f>
        <v>1</v>
      </c>
      <c r="L260" s="29">
        <f>ROUND($D260*F260,2)</f>
        <v>0</v>
      </c>
      <c r="M260" s="29">
        <f t="shared" ref="M260" si="121">ROUND($D260*G260,2)</f>
        <v>0</v>
      </c>
      <c r="N260" s="29">
        <f>ROUND($D260*H260,2)</f>
        <v>0</v>
      </c>
      <c r="O260" s="29">
        <f t="shared" ref="O260" si="122">ROUND($D260*I260,2)</f>
        <v>0</v>
      </c>
      <c r="P260" s="29">
        <f>SUM(L260:O260)</f>
        <v>0</v>
      </c>
      <c r="R260" s="30">
        <f t="shared" si="119"/>
        <v>0</v>
      </c>
      <c r="S260" s="30">
        <f t="shared" si="119"/>
        <v>0</v>
      </c>
      <c r="T260" s="30">
        <f t="shared" si="119"/>
        <v>0</v>
      </c>
      <c r="U260" s="30">
        <f t="shared" si="119"/>
        <v>0</v>
      </c>
      <c r="V260" s="30">
        <f t="shared" si="119"/>
        <v>0</v>
      </c>
      <c r="X260" s="31">
        <f>$L260*$L$2</f>
        <v>0</v>
      </c>
      <c r="Y260" s="31">
        <f>IF(M260=0,0,P260-X260)</f>
        <v>0</v>
      </c>
      <c r="Z260" s="31">
        <f>IF(N260=0,0,P260-X260)</f>
        <v>0</v>
      </c>
      <c r="AA260" s="31">
        <f>IF(O260=0,0,P260-X260)</f>
        <v>0</v>
      </c>
      <c r="AB260" s="31">
        <f>SUM(X260:AA260)</f>
        <v>0</v>
      </c>
    </row>
    <row r="261" spans="1:28" ht="82" hidden="1" outlineLevel="1" x14ac:dyDescent="0.35">
      <c r="A261" s="32" t="s">
        <v>25</v>
      </c>
      <c r="B261" s="33" t="s">
        <v>26</v>
      </c>
      <c r="C261" s="34" t="s">
        <v>27</v>
      </c>
      <c r="D261" s="35"/>
      <c r="F261" s="36"/>
      <c r="G261" s="36"/>
      <c r="H261" s="36"/>
      <c r="I261" s="36"/>
      <c r="J261" s="60"/>
      <c r="L261" s="29"/>
      <c r="M261" s="29"/>
      <c r="N261" s="29"/>
      <c r="O261" s="29"/>
      <c r="P261" s="29"/>
      <c r="R261" s="36"/>
      <c r="S261" s="36"/>
      <c r="T261" s="36"/>
      <c r="U261" s="36"/>
      <c r="V261" s="36"/>
      <c r="X261" s="29"/>
      <c r="Y261" s="29"/>
      <c r="Z261" s="29"/>
      <c r="AA261" s="29"/>
      <c r="AB261" s="29"/>
    </row>
    <row r="262" spans="1:28" ht="31.5" hidden="1" customHeight="1" outlineLevel="1" x14ac:dyDescent="0.35">
      <c r="A262" s="37" t="s">
        <v>28</v>
      </c>
      <c r="B262" s="38" t="s">
        <v>29</v>
      </c>
      <c r="C262" s="39" t="s">
        <v>30</v>
      </c>
      <c r="D262" s="40">
        <f>D263</f>
        <v>0</v>
      </c>
      <c r="F262" s="36"/>
      <c r="G262" s="36"/>
      <c r="H262" s="36"/>
      <c r="I262" s="36"/>
      <c r="J262" s="60"/>
      <c r="L262" s="29"/>
      <c r="M262" s="29"/>
      <c r="N262" s="29"/>
      <c r="O262" s="29"/>
      <c r="P262" s="29"/>
      <c r="R262" s="36"/>
      <c r="S262" s="36"/>
      <c r="T262" s="36"/>
      <c r="U262" s="36"/>
      <c r="V262" s="36"/>
      <c r="X262" s="29"/>
      <c r="Y262" s="29"/>
      <c r="Z262" s="29"/>
      <c r="AA262" s="29"/>
      <c r="AB262" s="29"/>
    </row>
    <row r="263" spans="1:28" ht="31.5" hidden="1" customHeight="1" outlineLevel="1" x14ac:dyDescent="0.35">
      <c r="A263" s="41" t="s">
        <v>31</v>
      </c>
      <c r="B263" s="42" t="s">
        <v>32</v>
      </c>
      <c r="C263" s="34" t="s">
        <v>33</v>
      </c>
      <c r="D263" s="43"/>
      <c r="F263" s="36"/>
      <c r="G263" s="36"/>
      <c r="H263" s="36"/>
      <c r="I263" s="36"/>
      <c r="J263" s="60"/>
      <c r="L263" s="29"/>
      <c r="M263" s="29"/>
      <c r="N263" s="29"/>
      <c r="O263" s="29"/>
      <c r="P263" s="29"/>
      <c r="R263" s="36"/>
      <c r="S263" s="36"/>
      <c r="T263" s="36"/>
      <c r="U263" s="36"/>
      <c r="V263" s="36"/>
      <c r="X263" s="29"/>
      <c r="Y263" s="29"/>
      <c r="Z263" s="29"/>
      <c r="AA263" s="29"/>
      <c r="AB263" s="29"/>
    </row>
    <row r="264" spans="1:28" ht="31.5" hidden="1" customHeight="1" outlineLevel="1" x14ac:dyDescent="0.35">
      <c r="A264" s="37" t="s">
        <v>34</v>
      </c>
      <c r="B264" s="38" t="s">
        <v>35</v>
      </c>
      <c r="C264" s="39" t="s">
        <v>36</v>
      </c>
      <c r="D264" s="40">
        <f>D265</f>
        <v>0</v>
      </c>
      <c r="F264" s="36"/>
      <c r="G264" s="36"/>
      <c r="H264" s="36"/>
      <c r="I264" s="36"/>
      <c r="J264" s="60"/>
      <c r="L264" s="29"/>
      <c r="M264" s="29"/>
      <c r="N264" s="29"/>
      <c r="O264" s="29"/>
      <c r="P264" s="29"/>
      <c r="R264" s="36"/>
      <c r="S264" s="36"/>
      <c r="T264" s="36"/>
      <c r="U264" s="36"/>
      <c r="V264" s="36"/>
      <c r="X264" s="29"/>
      <c r="Y264" s="29"/>
      <c r="Z264" s="29"/>
      <c r="AA264" s="29"/>
      <c r="AB264" s="29"/>
    </row>
    <row r="265" spans="1:28" ht="33" hidden="1" customHeight="1" outlineLevel="1" x14ac:dyDescent="0.35">
      <c r="A265" s="44" t="s">
        <v>37</v>
      </c>
      <c r="B265" s="45" t="s">
        <v>38</v>
      </c>
      <c r="C265" s="39" t="s">
        <v>39</v>
      </c>
      <c r="D265" s="40">
        <f>D266</f>
        <v>0</v>
      </c>
      <c r="F265" s="36"/>
      <c r="G265" s="36"/>
      <c r="H265" s="36"/>
      <c r="I265" s="36"/>
      <c r="J265" s="60"/>
      <c r="L265" s="29"/>
      <c r="M265" s="29"/>
      <c r="N265" s="29"/>
      <c r="O265" s="29"/>
      <c r="P265" s="29"/>
      <c r="R265" s="36"/>
      <c r="S265" s="36"/>
      <c r="T265" s="36"/>
      <c r="U265" s="36"/>
      <c r="V265" s="36"/>
      <c r="X265" s="29"/>
      <c r="Y265" s="29"/>
      <c r="Z265" s="29"/>
      <c r="AA265" s="29"/>
      <c r="AB265" s="29"/>
    </row>
    <row r="266" spans="1:28" ht="71.650000000000006" hidden="1" customHeight="1" outlineLevel="1" x14ac:dyDescent="0.35">
      <c r="A266" s="46" t="s">
        <v>40</v>
      </c>
      <c r="B266" s="47" t="s">
        <v>41</v>
      </c>
      <c r="C266" s="34" t="s">
        <v>42</v>
      </c>
      <c r="D266" s="43"/>
      <c r="F266" s="36"/>
      <c r="G266" s="36"/>
      <c r="H266" s="36"/>
      <c r="I266" s="36"/>
      <c r="J266" s="60"/>
      <c r="L266" s="29"/>
      <c r="M266" s="29"/>
      <c r="N266" s="29"/>
      <c r="O266" s="29"/>
      <c r="P266" s="29"/>
      <c r="R266" s="36"/>
      <c r="S266" s="36"/>
      <c r="T266" s="36"/>
      <c r="U266" s="36"/>
      <c r="V266" s="36"/>
      <c r="X266" s="29"/>
      <c r="Y266" s="29"/>
      <c r="Z266" s="29"/>
      <c r="AA266" s="29"/>
      <c r="AB266" s="29"/>
    </row>
    <row r="267" spans="1:28" ht="31.5" hidden="1" customHeight="1" outlineLevel="1" x14ac:dyDescent="0.35">
      <c r="A267" s="37" t="s">
        <v>43</v>
      </c>
      <c r="B267" s="38" t="s">
        <v>44</v>
      </c>
      <c r="C267" s="39" t="s">
        <v>45</v>
      </c>
      <c r="D267" s="48">
        <f>D268+D269+D270+D274</f>
        <v>0</v>
      </c>
      <c r="F267" s="36"/>
      <c r="G267" s="36"/>
      <c r="H267" s="36"/>
      <c r="I267" s="36"/>
      <c r="J267" s="60"/>
      <c r="L267" s="29"/>
      <c r="M267" s="29"/>
      <c r="N267" s="29"/>
      <c r="O267" s="29"/>
      <c r="P267" s="29"/>
      <c r="R267" s="36"/>
      <c r="S267" s="36"/>
      <c r="T267" s="36"/>
      <c r="U267" s="36"/>
      <c r="V267" s="36"/>
      <c r="X267" s="29"/>
      <c r="Y267" s="29"/>
      <c r="Z267" s="29"/>
      <c r="AA267" s="29"/>
      <c r="AB267" s="29"/>
    </row>
    <row r="268" spans="1:28" ht="33" hidden="1" customHeight="1" outlineLevel="1" x14ac:dyDescent="0.35">
      <c r="A268" s="41" t="s">
        <v>46</v>
      </c>
      <c r="B268" s="42" t="s">
        <v>47</v>
      </c>
      <c r="C268" s="49" t="s">
        <v>48</v>
      </c>
      <c r="D268" s="43"/>
      <c r="F268" s="36"/>
      <c r="G268" s="36"/>
      <c r="H268" s="36"/>
      <c r="I268" s="36"/>
      <c r="J268" s="60"/>
      <c r="L268" s="29"/>
      <c r="M268" s="29"/>
      <c r="N268" s="29"/>
      <c r="O268" s="29"/>
      <c r="P268" s="29"/>
      <c r="R268" s="36"/>
      <c r="S268" s="36"/>
      <c r="T268" s="36"/>
      <c r="U268" s="36"/>
      <c r="V268" s="36"/>
      <c r="X268" s="29"/>
      <c r="Y268" s="29"/>
      <c r="Z268" s="29"/>
      <c r="AA268" s="29"/>
      <c r="AB268" s="29"/>
    </row>
    <row r="269" spans="1:28" ht="33" hidden="1" customHeight="1" outlineLevel="1" x14ac:dyDescent="0.35">
      <c r="A269" s="41" t="s">
        <v>49</v>
      </c>
      <c r="B269" s="42" t="s">
        <v>50</v>
      </c>
      <c r="C269" s="49" t="s">
        <v>51</v>
      </c>
      <c r="D269" s="43"/>
      <c r="F269" s="36"/>
      <c r="G269" s="36"/>
      <c r="H269" s="36"/>
      <c r="I269" s="36"/>
      <c r="J269" s="60"/>
      <c r="L269" s="29"/>
      <c r="M269" s="29"/>
      <c r="N269" s="29"/>
      <c r="O269" s="29"/>
      <c r="P269" s="29"/>
      <c r="R269" s="36"/>
      <c r="S269" s="36"/>
      <c r="T269" s="36"/>
      <c r="U269" s="36"/>
      <c r="V269" s="36"/>
      <c r="X269" s="29"/>
      <c r="Y269" s="29"/>
      <c r="Z269" s="29"/>
      <c r="AA269" s="29"/>
      <c r="AB269" s="29"/>
    </row>
    <row r="270" spans="1:28" ht="46.5" hidden="1" customHeight="1" outlineLevel="1" x14ac:dyDescent="0.35">
      <c r="A270" s="44" t="s">
        <v>52</v>
      </c>
      <c r="B270" s="45" t="s">
        <v>53</v>
      </c>
      <c r="C270" s="50" t="s">
        <v>54</v>
      </c>
      <c r="D270" s="48">
        <f>D271+D272+D273</f>
        <v>0</v>
      </c>
      <c r="F270" s="36"/>
      <c r="G270" s="36"/>
      <c r="H270" s="36"/>
      <c r="I270" s="36"/>
      <c r="J270" s="60"/>
      <c r="L270" s="29"/>
      <c r="M270" s="29"/>
      <c r="N270" s="29"/>
      <c r="O270" s="29"/>
      <c r="P270" s="29"/>
      <c r="R270" s="36"/>
      <c r="S270" s="36"/>
      <c r="T270" s="36"/>
      <c r="U270" s="36"/>
      <c r="V270" s="36"/>
      <c r="X270" s="29"/>
      <c r="Y270" s="29"/>
      <c r="Z270" s="29"/>
      <c r="AA270" s="29"/>
      <c r="AB270" s="29"/>
    </row>
    <row r="271" spans="1:28" ht="22.5" hidden="1" customHeight="1" outlineLevel="1" x14ac:dyDescent="0.35">
      <c r="A271" s="41"/>
      <c r="B271" s="47" t="s">
        <v>55</v>
      </c>
      <c r="C271" s="51" t="s">
        <v>56</v>
      </c>
      <c r="D271" s="43"/>
      <c r="F271" s="36"/>
      <c r="G271" s="36"/>
      <c r="H271" s="36"/>
      <c r="I271" s="36"/>
      <c r="J271" s="60"/>
      <c r="L271" s="29"/>
      <c r="M271" s="29"/>
      <c r="N271" s="29"/>
      <c r="O271" s="29"/>
      <c r="P271" s="29"/>
      <c r="R271" s="36"/>
      <c r="S271" s="36"/>
      <c r="T271" s="36"/>
      <c r="U271" s="36"/>
      <c r="V271" s="36"/>
      <c r="X271" s="29"/>
      <c r="Y271" s="29"/>
      <c r="Z271" s="29"/>
      <c r="AA271" s="29"/>
      <c r="AB271" s="29"/>
    </row>
    <row r="272" spans="1:28" ht="21.75" hidden="1" customHeight="1" outlineLevel="1" x14ac:dyDescent="0.35">
      <c r="A272" s="41"/>
      <c r="B272" s="47" t="s">
        <v>57</v>
      </c>
      <c r="C272" s="51" t="s">
        <v>58</v>
      </c>
      <c r="D272" s="43"/>
      <c r="F272" s="36"/>
      <c r="G272" s="36"/>
      <c r="H272" s="36"/>
      <c r="I272" s="36"/>
      <c r="J272" s="60"/>
      <c r="L272" s="29"/>
      <c r="M272" s="29"/>
      <c r="N272" s="29"/>
      <c r="O272" s="29"/>
      <c r="P272" s="29"/>
      <c r="R272" s="36"/>
      <c r="S272" s="36"/>
      <c r="T272" s="36"/>
      <c r="U272" s="36"/>
      <c r="V272" s="36"/>
      <c r="X272" s="29"/>
      <c r="Y272" s="29"/>
      <c r="Z272" s="29"/>
      <c r="AA272" s="29"/>
      <c r="AB272" s="29"/>
    </row>
    <row r="273" spans="1:28" ht="21.75" hidden="1" customHeight="1" outlineLevel="1" x14ac:dyDescent="0.35">
      <c r="A273" s="41"/>
      <c r="B273" s="47" t="s">
        <v>59</v>
      </c>
      <c r="C273" s="51" t="s">
        <v>60</v>
      </c>
      <c r="D273" s="43"/>
      <c r="F273" s="36"/>
      <c r="G273" s="36"/>
      <c r="H273" s="36"/>
      <c r="I273" s="36"/>
      <c r="J273" s="60"/>
      <c r="L273" s="29"/>
      <c r="M273" s="29"/>
      <c r="N273" s="29"/>
      <c r="O273" s="29"/>
      <c r="P273" s="29"/>
      <c r="R273" s="36"/>
      <c r="S273" s="36"/>
      <c r="T273" s="36"/>
      <c r="U273" s="36"/>
      <c r="V273" s="36"/>
      <c r="X273" s="29"/>
      <c r="Y273" s="29"/>
      <c r="Z273" s="29"/>
      <c r="AA273" s="29"/>
      <c r="AB273" s="29"/>
    </row>
    <row r="274" spans="1:28" ht="39" hidden="1" customHeight="1" outlineLevel="1" x14ac:dyDescent="0.35">
      <c r="A274" s="44" t="s">
        <v>61</v>
      </c>
      <c r="B274" s="45" t="s">
        <v>62</v>
      </c>
      <c r="C274" s="39" t="s">
        <v>63</v>
      </c>
      <c r="D274" s="48">
        <f>D275</f>
        <v>0</v>
      </c>
      <c r="F274" s="36"/>
      <c r="G274" s="36"/>
      <c r="H274" s="36"/>
      <c r="I274" s="36"/>
      <c r="J274" s="60"/>
      <c r="L274" s="29"/>
      <c r="M274" s="29"/>
      <c r="N274" s="29"/>
      <c r="O274" s="29"/>
      <c r="P274" s="29"/>
      <c r="R274" s="36"/>
      <c r="S274" s="36"/>
      <c r="T274" s="36"/>
      <c r="U274" s="36"/>
      <c r="V274" s="36"/>
      <c r="X274" s="29"/>
      <c r="Y274" s="29"/>
      <c r="Z274" s="29"/>
      <c r="AA274" s="29"/>
      <c r="AB274" s="29"/>
    </row>
    <row r="275" spans="1:28" ht="49.9" hidden="1" customHeight="1" outlineLevel="1" x14ac:dyDescent="0.35">
      <c r="A275" s="52" t="s">
        <v>64</v>
      </c>
      <c r="B275" s="53" t="s">
        <v>65</v>
      </c>
      <c r="C275" s="50" t="s">
        <v>66</v>
      </c>
      <c r="D275" s="48">
        <f>D276+D277+D278</f>
        <v>0</v>
      </c>
      <c r="F275" s="36"/>
      <c r="G275" s="36"/>
      <c r="H275" s="36"/>
      <c r="I275" s="36"/>
      <c r="J275" s="60"/>
      <c r="L275" s="29"/>
      <c r="M275" s="29"/>
      <c r="N275" s="29"/>
      <c r="O275" s="29"/>
      <c r="P275" s="29"/>
      <c r="R275" s="36"/>
      <c r="S275" s="36"/>
      <c r="T275" s="36"/>
      <c r="U275" s="36"/>
      <c r="V275" s="36"/>
      <c r="X275" s="29"/>
      <c r="Y275" s="29"/>
      <c r="Z275" s="29"/>
      <c r="AA275" s="29"/>
      <c r="AB275" s="29"/>
    </row>
    <row r="276" spans="1:28" ht="37.5" hidden="1" customHeight="1" outlineLevel="1" x14ac:dyDescent="0.35">
      <c r="A276" s="41"/>
      <c r="B276" s="47" t="s">
        <v>67</v>
      </c>
      <c r="C276" s="51" t="s">
        <v>68</v>
      </c>
      <c r="D276" s="43"/>
      <c r="F276" s="36"/>
      <c r="G276" s="36"/>
      <c r="H276" s="36"/>
      <c r="I276" s="36"/>
      <c r="J276" s="60"/>
      <c r="L276" s="29"/>
      <c r="M276" s="29"/>
      <c r="N276" s="29"/>
      <c r="O276" s="29"/>
      <c r="P276" s="29"/>
      <c r="R276" s="36"/>
      <c r="S276" s="36"/>
      <c r="T276" s="36"/>
      <c r="U276" s="36"/>
      <c r="V276" s="36"/>
      <c r="X276" s="29"/>
      <c r="Y276" s="29"/>
      <c r="Z276" s="29"/>
      <c r="AA276" s="29"/>
      <c r="AB276" s="29"/>
    </row>
    <row r="277" spans="1:28" ht="22.5" hidden="1" customHeight="1" outlineLevel="1" x14ac:dyDescent="0.35">
      <c r="A277" s="41"/>
      <c r="B277" s="47" t="s">
        <v>69</v>
      </c>
      <c r="C277" s="51" t="s">
        <v>70</v>
      </c>
      <c r="D277" s="43"/>
      <c r="F277" s="36"/>
      <c r="G277" s="36"/>
      <c r="H277" s="36"/>
      <c r="I277" s="36"/>
      <c r="J277" s="60"/>
      <c r="L277" s="29"/>
      <c r="M277" s="29"/>
      <c r="N277" s="29"/>
      <c r="O277" s="29"/>
      <c r="P277" s="29"/>
      <c r="R277" s="36"/>
      <c r="S277" s="36"/>
      <c r="T277" s="36"/>
      <c r="U277" s="36"/>
      <c r="V277" s="36"/>
      <c r="X277" s="29"/>
      <c r="Y277" s="29"/>
      <c r="Z277" s="29"/>
      <c r="AA277" s="29"/>
      <c r="AB277" s="29"/>
    </row>
    <row r="278" spans="1:28" ht="22.5" hidden="1" customHeight="1" outlineLevel="1" x14ac:dyDescent="0.35">
      <c r="A278" s="41"/>
      <c r="B278" s="47" t="s">
        <v>71</v>
      </c>
      <c r="C278" s="51" t="s">
        <v>60</v>
      </c>
      <c r="D278" s="43"/>
      <c r="F278" s="36"/>
      <c r="G278" s="36"/>
      <c r="H278" s="36"/>
      <c r="I278" s="36"/>
      <c r="J278" s="60"/>
      <c r="L278" s="29"/>
      <c r="M278" s="29"/>
      <c r="N278" s="29"/>
      <c r="O278" s="29"/>
      <c r="P278" s="29"/>
      <c r="R278" s="36"/>
      <c r="S278" s="36"/>
      <c r="T278" s="36"/>
      <c r="U278" s="36"/>
      <c r="V278" s="36"/>
      <c r="X278" s="29"/>
      <c r="Y278" s="29"/>
      <c r="Z278" s="29"/>
      <c r="AA278" s="29"/>
      <c r="AB278" s="29"/>
    </row>
    <row r="279" spans="1:28" ht="32" hidden="1" outlineLevel="1" x14ac:dyDescent="0.35">
      <c r="A279" s="32" t="s">
        <v>72</v>
      </c>
      <c r="B279" s="33" t="s">
        <v>73</v>
      </c>
      <c r="C279" s="49" t="s">
        <v>74</v>
      </c>
      <c r="D279" s="43"/>
      <c r="F279" s="36"/>
      <c r="G279" s="36"/>
      <c r="H279" s="36"/>
      <c r="I279" s="36"/>
      <c r="J279" s="60"/>
      <c r="L279" s="29"/>
      <c r="M279" s="29"/>
      <c r="N279" s="29"/>
      <c r="O279" s="29"/>
      <c r="P279" s="29"/>
      <c r="R279" s="36"/>
      <c r="S279" s="36"/>
      <c r="T279" s="36"/>
      <c r="U279" s="36"/>
      <c r="V279" s="36"/>
      <c r="X279" s="29"/>
      <c r="Y279" s="29"/>
      <c r="Z279" s="29"/>
      <c r="AA279" s="29"/>
      <c r="AB279" s="29"/>
    </row>
    <row r="280" spans="1:28" ht="32" hidden="1" outlineLevel="1" x14ac:dyDescent="0.35">
      <c r="A280" s="32" t="s">
        <v>75</v>
      </c>
      <c r="B280" s="33" t="s">
        <v>76</v>
      </c>
      <c r="C280" s="49" t="s">
        <v>77</v>
      </c>
      <c r="D280" s="43"/>
      <c r="F280" s="36"/>
      <c r="G280" s="36"/>
      <c r="H280" s="36"/>
      <c r="I280" s="36"/>
      <c r="J280" s="60"/>
      <c r="L280" s="29"/>
      <c r="M280" s="29"/>
      <c r="N280" s="29"/>
      <c r="O280" s="29"/>
      <c r="P280" s="29"/>
      <c r="R280" s="36"/>
      <c r="S280" s="36"/>
      <c r="T280" s="36"/>
      <c r="U280" s="36"/>
      <c r="V280" s="36"/>
      <c r="X280" s="29"/>
      <c r="Y280" s="29"/>
      <c r="Z280" s="29"/>
      <c r="AA280" s="29"/>
      <c r="AB280" s="29"/>
    </row>
    <row r="281" spans="1:28" ht="32" hidden="1" outlineLevel="1" x14ac:dyDescent="0.35">
      <c r="A281" s="32" t="s">
        <v>78</v>
      </c>
      <c r="B281" s="54" t="s">
        <v>79</v>
      </c>
      <c r="C281" s="49" t="s">
        <v>80</v>
      </c>
      <c r="D281" s="43"/>
      <c r="F281" s="36"/>
      <c r="G281" s="36"/>
      <c r="H281" s="36"/>
      <c r="I281" s="36"/>
      <c r="J281" s="60"/>
      <c r="L281" s="29"/>
      <c r="M281" s="29"/>
      <c r="N281" s="29"/>
      <c r="O281" s="29"/>
      <c r="P281" s="29"/>
      <c r="R281" s="36"/>
      <c r="S281" s="36"/>
      <c r="T281" s="36"/>
      <c r="U281" s="36"/>
      <c r="V281" s="36"/>
      <c r="X281" s="29"/>
      <c r="Y281" s="29"/>
      <c r="Z281" s="29"/>
      <c r="AA281" s="29"/>
      <c r="AB281" s="29"/>
    </row>
    <row r="282" spans="1:28" ht="61.15" customHeight="1" collapsed="1" x14ac:dyDescent="0.35">
      <c r="A282" s="24"/>
      <c r="B282" s="25" t="s">
        <v>28</v>
      </c>
      <c r="C282" s="26" t="s">
        <v>81</v>
      </c>
      <c r="D282" s="27">
        <f>D283+D286+D297</f>
        <v>0</v>
      </c>
      <c r="F282" s="28">
        <v>0.85</v>
      </c>
      <c r="G282" s="28">
        <v>0</v>
      </c>
      <c r="H282" s="28">
        <v>0.15</v>
      </c>
      <c r="I282" s="28">
        <v>0</v>
      </c>
      <c r="J282" s="60">
        <f>SUM(F282:I282)</f>
        <v>1</v>
      </c>
      <c r="L282" s="29">
        <f>ROUND($D282*F282,2)</f>
        <v>0</v>
      </c>
      <c r="M282" s="29">
        <f t="shared" ref="M282" si="123">ROUND($D282*G282,2)</f>
        <v>0</v>
      </c>
      <c r="N282" s="29">
        <f>ROUND($D282*H282,2)</f>
        <v>0</v>
      </c>
      <c r="O282" s="29">
        <f t="shared" ref="O282" si="124">ROUND($D282*I282,2)</f>
        <v>0</v>
      </c>
      <c r="P282" s="29">
        <f>SUM(L282:O282)</f>
        <v>0</v>
      </c>
      <c r="R282" s="30">
        <f>IF(L282=0,0,X282/$AB282)</f>
        <v>0</v>
      </c>
      <c r="S282" s="30">
        <f>IF(M282=0,0,Y282/$AB282)</f>
        <v>0</v>
      </c>
      <c r="T282" s="30">
        <f>IF(N282=0,0,Z282/$AB282)</f>
        <v>0</v>
      </c>
      <c r="U282" s="30">
        <f>IF(O282=0,0,AA282/$AB282)</f>
        <v>0</v>
      </c>
      <c r="V282" s="30">
        <f>IF(P282=0,0,AB282/$AB282)</f>
        <v>0</v>
      </c>
      <c r="X282" s="31">
        <f>$L282*$L$2</f>
        <v>0</v>
      </c>
      <c r="Y282" s="31">
        <f>IF(M282=0,0,P282-X282)</f>
        <v>0</v>
      </c>
      <c r="Z282" s="31">
        <f>IF(N282=0,0,P282-X282)</f>
        <v>0</v>
      </c>
      <c r="AA282" s="31">
        <f>IF(O282=0,0,P282-X282)</f>
        <v>0</v>
      </c>
      <c r="AB282" s="31">
        <f>SUM(X282:AA282)</f>
        <v>0</v>
      </c>
    </row>
    <row r="283" spans="1:28" ht="31.5" hidden="1" customHeight="1" outlineLevel="1" x14ac:dyDescent="0.35">
      <c r="A283" s="37" t="s">
        <v>34</v>
      </c>
      <c r="B283" s="38" t="s">
        <v>31</v>
      </c>
      <c r="C283" s="39" t="s">
        <v>36</v>
      </c>
      <c r="D283" s="40">
        <f>D284</f>
        <v>0</v>
      </c>
      <c r="F283" s="36"/>
      <c r="G283" s="36"/>
      <c r="H283" s="36"/>
      <c r="I283" s="36"/>
      <c r="J283" s="60"/>
      <c r="L283" s="29"/>
      <c r="M283" s="29"/>
      <c r="N283" s="29"/>
      <c r="O283" s="29"/>
      <c r="P283" s="29"/>
      <c r="R283" s="36"/>
      <c r="S283" s="36"/>
      <c r="T283" s="36"/>
      <c r="U283" s="36"/>
      <c r="V283" s="36"/>
      <c r="X283" s="29"/>
      <c r="Y283" s="29"/>
      <c r="Z283" s="29"/>
      <c r="AA283" s="29"/>
      <c r="AB283" s="29"/>
    </row>
    <row r="284" spans="1:28" ht="31.5" hidden="1" customHeight="1" outlineLevel="1" x14ac:dyDescent="0.35">
      <c r="A284" s="44" t="s">
        <v>37</v>
      </c>
      <c r="B284" s="45" t="s">
        <v>82</v>
      </c>
      <c r="C284" s="39" t="s">
        <v>83</v>
      </c>
      <c r="D284" s="40">
        <f>D285</f>
        <v>0</v>
      </c>
      <c r="F284" s="36"/>
      <c r="G284" s="36"/>
      <c r="H284" s="36"/>
      <c r="I284" s="36"/>
      <c r="J284" s="60"/>
      <c r="L284" s="29"/>
      <c r="M284" s="29"/>
      <c r="N284" s="29"/>
      <c r="O284" s="29"/>
      <c r="P284" s="29"/>
      <c r="R284" s="36"/>
      <c r="S284" s="36"/>
      <c r="T284" s="36"/>
      <c r="U284" s="36"/>
      <c r="V284" s="36"/>
      <c r="X284" s="29"/>
      <c r="Y284" s="29"/>
      <c r="Z284" s="29"/>
      <c r="AA284" s="29"/>
      <c r="AB284" s="29"/>
    </row>
    <row r="285" spans="1:28" ht="80" hidden="1" outlineLevel="1" x14ac:dyDescent="0.35">
      <c r="A285" s="46" t="s">
        <v>40</v>
      </c>
      <c r="B285" s="47" t="s">
        <v>84</v>
      </c>
      <c r="C285" s="34" t="s">
        <v>85</v>
      </c>
      <c r="D285" s="43"/>
      <c r="F285" s="36"/>
      <c r="G285" s="36"/>
      <c r="H285" s="36"/>
      <c r="I285" s="36"/>
      <c r="J285" s="60"/>
      <c r="L285" s="29"/>
      <c r="M285" s="29"/>
      <c r="N285" s="29"/>
      <c r="O285" s="29"/>
      <c r="P285" s="29"/>
      <c r="R285" s="36"/>
      <c r="S285" s="36"/>
      <c r="T285" s="36"/>
      <c r="U285" s="36"/>
      <c r="V285" s="36"/>
      <c r="X285" s="29"/>
      <c r="Y285" s="29"/>
      <c r="Z285" s="29"/>
      <c r="AA285" s="29"/>
      <c r="AB285" s="29"/>
    </row>
    <row r="286" spans="1:28" ht="31.5" hidden="1" customHeight="1" outlineLevel="1" x14ac:dyDescent="0.35">
      <c r="A286" s="32" t="s">
        <v>43</v>
      </c>
      <c r="B286" s="33" t="s">
        <v>86</v>
      </c>
      <c r="C286" s="34" t="s">
        <v>45</v>
      </c>
      <c r="D286" s="55">
        <f>D287+D288+D289</f>
        <v>0</v>
      </c>
      <c r="F286" s="36"/>
      <c r="G286" s="36"/>
      <c r="H286" s="36"/>
      <c r="I286" s="36"/>
      <c r="J286" s="60"/>
      <c r="L286" s="29"/>
      <c r="M286" s="29"/>
      <c r="N286" s="29"/>
      <c r="O286" s="29"/>
      <c r="P286" s="29"/>
      <c r="R286" s="36"/>
      <c r="S286" s="36"/>
      <c r="T286" s="36"/>
      <c r="U286" s="36"/>
      <c r="V286" s="36"/>
      <c r="X286" s="29"/>
      <c r="Y286" s="29"/>
      <c r="Z286" s="29"/>
      <c r="AA286" s="29"/>
      <c r="AB286" s="29"/>
    </row>
    <row r="287" spans="1:28" ht="33" hidden="1" customHeight="1" outlineLevel="1" x14ac:dyDescent="0.35">
      <c r="A287" s="41" t="s">
        <v>46</v>
      </c>
      <c r="B287" s="42" t="s">
        <v>87</v>
      </c>
      <c r="C287" s="49" t="s">
        <v>48</v>
      </c>
      <c r="D287" s="43"/>
      <c r="F287" s="36"/>
      <c r="G287" s="36"/>
      <c r="H287" s="36"/>
      <c r="I287" s="36"/>
      <c r="J287" s="60"/>
      <c r="L287" s="29"/>
      <c r="M287" s="29"/>
      <c r="N287" s="29"/>
      <c r="O287" s="29"/>
      <c r="P287" s="29"/>
      <c r="R287" s="36"/>
      <c r="S287" s="36"/>
      <c r="T287" s="36"/>
      <c r="U287" s="36"/>
      <c r="V287" s="36"/>
      <c r="X287" s="29"/>
      <c r="Y287" s="29"/>
      <c r="Z287" s="29"/>
      <c r="AA287" s="29"/>
      <c r="AB287" s="29"/>
    </row>
    <row r="288" spans="1:28" ht="33" hidden="1" customHeight="1" outlineLevel="1" x14ac:dyDescent="0.35">
      <c r="A288" s="41" t="s">
        <v>49</v>
      </c>
      <c r="B288" s="42" t="s">
        <v>88</v>
      </c>
      <c r="C288" s="49" t="s">
        <v>51</v>
      </c>
      <c r="D288" s="43"/>
      <c r="F288" s="36"/>
      <c r="G288" s="36"/>
      <c r="H288" s="36"/>
      <c r="I288" s="36"/>
      <c r="J288" s="60"/>
      <c r="L288" s="29"/>
      <c r="M288" s="29"/>
      <c r="N288" s="29"/>
      <c r="O288" s="29"/>
      <c r="P288" s="29"/>
      <c r="R288" s="36"/>
      <c r="S288" s="36"/>
      <c r="T288" s="36"/>
      <c r="U288" s="36"/>
      <c r="V288" s="36"/>
      <c r="X288" s="29"/>
      <c r="Y288" s="29"/>
      <c r="Z288" s="29"/>
      <c r="AA288" s="29"/>
      <c r="AB288" s="29"/>
    </row>
    <row r="289" spans="1:28" ht="46.5" hidden="1" customHeight="1" outlineLevel="1" x14ac:dyDescent="0.35">
      <c r="A289" s="44" t="s">
        <v>52</v>
      </c>
      <c r="B289" s="45" t="s">
        <v>89</v>
      </c>
      <c r="C289" s="50" t="s">
        <v>54</v>
      </c>
      <c r="D289" s="48">
        <f>D290+D291</f>
        <v>0</v>
      </c>
      <c r="F289" s="36"/>
      <c r="G289" s="36"/>
      <c r="H289" s="36"/>
      <c r="I289" s="36"/>
      <c r="J289" s="60"/>
      <c r="L289" s="29"/>
      <c r="M289" s="29"/>
      <c r="N289" s="29"/>
      <c r="O289" s="29"/>
      <c r="P289" s="29"/>
      <c r="R289" s="36"/>
      <c r="S289" s="36"/>
      <c r="T289" s="36"/>
      <c r="U289" s="36"/>
      <c r="V289" s="36"/>
      <c r="X289" s="29"/>
      <c r="Y289" s="29"/>
      <c r="Z289" s="29"/>
      <c r="AA289" s="29"/>
      <c r="AB289" s="29"/>
    </row>
    <row r="290" spans="1:28" ht="36.75" hidden="1" customHeight="1" outlineLevel="1" x14ac:dyDescent="0.35">
      <c r="A290" s="41"/>
      <c r="B290" s="47" t="s">
        <v>90</v>
      </c>
      <c r="C290" s="51" t="s">
        <v>91</v>
      </c>
      <c r="D290" s="43"/>
      <c r="F290" s="36"/>
      <c r="G290" s="36"/>
      <c r="H290" s="36"/>
      <c r="I290" s="36"/>
      <c r="J290" s="60"/>
      <c r="L290" s="29"/>
      <c r="M290" s="29"/>
      <c r="N290" s="29"/>
      <c r="O290" s="29"/>
      <c r="P290" s="29"/>
      <c r="R290" s="36"/>
      <c r="S290" s="36"/>
      <c r="T290" s="36"/>
      <c r="U290" s="36"/>
      <c r="V290" s="36"/>
      <c r="X290" s="29"/>
      <c r="Y290" s="29"/>
      <c r="Z290" s="29"/>
      <c r="AA290" s="29"/>
      <c r="AB290" s="29"/>
    </row>
    <row r="291" spans="1:28" ht="21.75" hidden="1" customHeight="1" outlineLevel="1" x14ac:dyDescent="0.35">
      <c r="A291" s="41"/>
      <c r="B291" s="47" t="s">
        <v>92</v>
      </c>
      <c r="C291" s="51" t="s">
        <v>60</v>
      </c>
      <c r="D291" s="43"/>
      <c r="F291" s="36"/>
      <c r="G291" s="36"/>
      <c r="H291" s="36"/>
      <c r="I291" s="36"/>
      <c r="J291" s="60"/>
      <c r="L291" s="29"/>
      <c r="M291" s="29"/>
      <c r="N291" s="29"/>
      <c r="O291" s="29"/>
      <c r="P291" s="29"/>
      <c r="R291" s="36"/>
      <c r="S291" s="36"/>
      <c r="T291" s="36"/>
      <c r="U291" s="36"/>
      <c r="V291" s="36"/>
      <c r="X291" s="29"/>
      <c r="Y291" s="29"/>
      <c r="Z291" s="29"/>
      <c r="AA291" s="29"/>
      <c r="AB291" s="29"/>
    </row>
    <row r="292" spans="1:28" ht="46.5" hidden="1" customHeight="1" outlineLevel="1" x14ac:dyDescent="0.35">
      <c r="A292" s="44" t="s">
        <v>61</v>
      </c>
      <c r="B292" s="45" t="s">
        <v>93</v>
      </c>
      <c r="C292" s="39" t="s">
        <v>63</v>
      </c>
      <c r="D292" s="48">
        <f>D293</f>
        <v>0</v>
      </c>
      <c r="F292" s="36"/>
      <c r="G292" s="36"/>
      <c r="H292" s="36"/>
      <c r="I292" s="36"/>
      <c r="J292" s="60"/>
      <c r="L292" s="29"/>
      <c r="M292" s="29"/>
      <c r="N292" s="29"/>
      <c r="O292" s="29"/>
      <c r="P292" s="29"/>
      <c r="R292" s="36"/>
      <c r="S292" s="36"/>
      <c r="T292" s="36"/>
      <c r="U292" s="36"/>
      <c r="V292" s="36"/>
      <c r="X292" s="29"/>
      <c r="Y292" s="29"/>
      <c r="Z292" s="29"/>
      <c r="AA292" s="29"/>
      <c r="AB292" s="29"/>
    </row>
    <row r="293" spans="1:28" ht="93.4" hidden="1" customHeight="1" outlineLevel="1" x14ac:dyDescent="0.35">
      <c r="A293" s="52" t="s">
        <v>94</v>
      </c>
      <c r="B293" s="53" t="s">
        <v>95</v>
      </c>
      <c r="C293" s="39" t="s">
        <v>96</v>
      </c>
      <c r="D293" s="48">
        <f>D294+D295+D296</f>
        <v>0</v>
      </c>
      <c r="F293" s="36"/>
      <c r="G293" s="36"/>
      <c r="H293" s="36"/>
      <c r="I293" s="36"/>
      <c r="J293" s="60"/>
      <c r="L293" s="29"/>
      <c r="M293" s="29"/>
      <c r="N293" s="29"/>
      <c r="O293" s="29"/>
      <c r="P293" s="29"/>
      <c r="R293" s="36"/>
      <c r="S293" s="36"/>
      <c r="T293" s="36"/>
      <c r="U293" s="36"/>
      <c r="V293" s="36"/>
      <c r="X293" s="29"/>
      <c r="Y293" s="29"/>
      <c r="Z293" s="29"/>
      <c r="AA293" s="29"/>
      <c r="AB293" s="29"/>
    </row>
    <row r="294" spans="1:28" ht="37.5" hidden="1" customHeight="1" outlineLevel="1" x14ac:dyDescent="0.35">
      <c r="A294" s="41"/>
      <c r="B294" s="47" t="s">
        <v>97</v>
      </c>
      <c r="C294" s="51" t="s">
        <v>98</v>
      </c>
      <c r="D294" s="43"/>
      <c r="F294" s="36"/>
      <c r="G294" s="36"/>
      <c r="H294" s="36"/>
      <c r="I294" s="36"/>
      <c r="J294" s="60"/>
      <c r="L294" s="29"/>
      <c r="M294" s="29"/>
      <c r="N294" s="29"/>
      <c r="O294" s="29"/>
      <c r="P294" s="29"/>
      <c r="R294" s="36"/>
      <c r="S294" s="36"/>
      <c r="T294" s="36"/>
      <c r="U294" s="36"/>
      <c r="V294" s="36"/>
      <c r="X294" s="29"/>
      <c r="Y294" s="29"/>
      <c r="Z294" s="29"/>
      <c r="AA294" s="29"/>
      <c r="AB294" s="29"/>
    </row>
    <row r="295" spans="1:28" ht="25.5" hidden="1" customHeight="1" outlineLevel="1" x14ac:dyDescent="0.35">
      <c r="A295" s="41"/>
      <c r="B295" s="47" t="s">
        <v>99</v>
      </c>
      <c r="C295" s="51" t="s">
        <v>100</v>
      </c>
      <c r="D295" s="43"/>
      <c r="F295" s="36"/>
      <c r="G295" s="36"/>
      <c r="H295" s="36"/>
      <c r="I295" s="36"/>
      <c r="J295" s="60"/>
      <c r="L295" s="29"/>
      <c r="M295" s="29"/>
      <c r="N295" s="29"/>
      <c r="O295" s="29"/>
      <c r="P295" s="29"/>
      <c r="R295" s="36"/>
      <c r="S295" s="36"/>
      <c r="T295" s="36"/>
      <c r="U295" s="36"/>
      <c r="V295" s="36"/>
      <c r="X295" s="29"/>
      <c r="Y295" s="29"/>
      <c r="Z295" s="29"/>
      <c r="AA295" s="29"/>
      <c r="AB295" s="29"/>
    </row>
    <row r="296" spans="1:28" ht="24" hidden="1" customHeight="1" outlineLevel="1" x14ac:dyDescent="0.35">
      <c r="A296" s="41"/>
      <c r="B296" s="47" t="s">
        <v>101</v>
      </c>
      <c r="C296" s="51" t="s">
        <v>60</v>
      </c>
      <c r="D296" s="43"/>
      <c r="F296" s="36"/>
      <c r="G296" s="36"/>
      <c r="H296" s="36"/>
      <c r="I296" s="36"/>
      <c r="J296" s="60"/>
      <c r="L296" s="29"/>
      <c r="M296" s="29"/>
      <c r="N296" s="29"/>
      <c r="O296" s="29"/>
      <c r="P296" s="29"/>
      <c r="R296" s="36"/>
      <c r="S296" s="36"/>
      <c r="T296" s="36"/>
      <c r="U296" s="36"/>
      <c r="V296" s="36"/>
      <c r="X296" s="29"/>
      <c r="Y296" s="29"/>
      <c r="Z296" s="29"/>
      <c r="AA296" s="29"/>
      <c r="AB296" s="29"/>
    </row>
    <row r="297" spans="1:28" ht="52.5" hidden="1" customHeight="1" outlineLevel="1" x14ac:dyDescent="0.35">
      <c r="A297" s="32" t="s">
        <v>78</v>
      </c>
      <c r="B297" s="54" t="s">
        <v>102</v>
      </c>
      <c r="C297" s="49" t="s">
        <v>80</v>
      </c>
      <c r="D297" s="43"/>
      <c r="F297" s="36"/>
      <c r="G297" s="36"/>
      <c r="H297" s="36"/>
      <c r="I297" s="36"/>
      <c r="J297" s="60"/>
      <c r="L297" s="29"/>
      <c r="M297" s="29"/>
      <c r="N297" s="29"/>
      <c r="O297" s="29"/>
      <c r="P297" s="29"/>
      <c r="R297" s="36"/>
      <c r="S297" s="36"/>
      <c r="T297" s="36"/>
      <c r="U297" s="36"/>
      <c r="V297" s="36"/>
      <c r="X297" s="29"/>
      <c r="Y297" s="29"/>
      <c r="Z297" s="29"/>
      <c r="AA297" s="29"/>
      <c r="AB297" s="29"/>
    </row>
    <row r="298" spans="1:28" ht="60.4" customHeight="1" collapsed="1" x14ac:dyDescent="0.35">
      <c r="A298" s="24"/>
      <c r="B298" s="25" t="s">
        <v>103</v>
      </c>
      <c r="C298" s="26" t="s">
        <v>104</v>
      </c>
      <c r="D298" s="27">
        <f>D299+D302+D312</f>
        <v>0</v>
      </c>
      <c r="F298" s="28">
        <v>0.85</v>
      </c>
      <c r="G298" s="28">
        <v>0</v>
      </c>
      <c r="H298" s="28">
        <v>0.15</v>
      </c>
      <c r="I298" s="28">
        <v>0</v>
      </c>
      <c r="J298" s="60">
        <f>SUM(F298:I298)</f>
        <v>1</v>
      </c>
      <c r="L298" s="29">
        <f>ROUND($D298*F298,2)</f>
        <v>0</v>
      </c>
      <c r="M298" s="29">
        <f t="shared" ref="M298" si="125">ROUND($D298*G298,2)</f>
        <v>0</v>
      </c>
      <c r="N298" s="29">
        <f>ROUND($D298*H298,2)</f>
        <v>0</v>
      </c>
      <c r="O298" s="29">
        <f t="shared" ref="O298" si="126">ROUND($D298*I298,2)</f>
        <v>0</v>
      </c>
      <c r="P298" s="29">
        <f>SUM(L298:O298)</f>
        <v>0</v>
      </c>
      <c r="R298" s="30">
        <f>IF(L298=0,0,X298/$AB298)</f>
        <v>0</v>
      </c>
      <c r="S298" s="30">
        <f>IF(M298=0,0,Y298/$AB298)</f>
        <v>0</v>
      </c>
      <c r="T298" s="30">
        <f>IF(N298=0,0,Z298/$AB298)</f>
        <v>0</v>
      </c>
      <c r="U298" s="30">
        <f>IF(O298=0,0,AA298/$AB298)</f>
        <v>0</v>
      </c>
      <c r="V298" s="30">
        <f>IF(P298=0,0,AB298/$AB298)</f>
        <v>0</v>
      </c>
      <c r="X298" s="31">
        <f>$L298*$L$2</f>
        <v>0</v>
      </c>
      <c r="Y298" s="31">
        <f>IF(M298=0,0,P298-X298)</f>
        <v>0</v>
      </c>
      <c r="Z298" s="31">
        <f>IF(N298=0,0,P298-X298)</f>
        <v>0</v>
      </c>
      <c r="AA298" s="31">
        <f>IF(O298=0,0,P298-X298)</f>
        <v>0</v>
      </c>
      <c r="AB298" s="31">
        <f>SUM(X298:AA298)</f>
        <v>0</v>
      </c>
    </row>
    <row r="299" spans="1:28" ht="31.5" hidden="1" customHeight="1" outlineLevel="1" x14ac:dyDescent="0.35">
      <c r="A299" s="32" t="s">
        <v>34</v>
      </c>
      <c r="B299" s="33" t="s">
        <v>105</v>
      </c>
      <c r="C299" s="34" t="s">
        <v>36</v>
      </c>
      <c r="D299" s="56">
        <f>D300</f>
        <v>0</v>
      </c>
      <c r="F299" s="36"/>
      <c r="G299" s="36"/>
      <c r="H299" s="36"/>
      <c r="I299" s="36"/>
      <c r="J299" s="60"/>
      <c r="L299" s="29"/>
      <c r="M299" s="29"/>
      <c r="N299" s="29"/>
      <c r="O299" s="29"/>
      <c r="P299" s="29"/>
      <c r="R299" s="36"/>
      <c r="S299" s="36"/>
      <c r="T299" s="36"/>
      <c r="U299" s="36"/>
      <c r="V299" s="36"/>
      <c r="X299" s="29"/>
      <c r="Y299" s="29"/>
      <c r="Z299" s="29"/>
      <c r="AA299" s="29"/>
      <c r="AB299" s="29"/>
    </row>
    <row r="300" spans="1:28" ht="31.5" hidden="1" customHeight="1" outlineLevel="1" x14ac:dyDescent="0.35">
      <c r="A300" s="41" t="s">
        <v>37</v>
      </c>
      <c r="B300" s="42" t="s">
        <v>106</v>
      </c>
      <c r="C300" s="34" t="s">
        <v>83</v>
      </c>
      <c r="D300" s="56">
        <f>D301</f>
        <v>0</v>
      </c>
      <c r="F300" s="36"/>
      <c r="G300" s="36"/>
      <c r="H300" s="36"/>
      <c r="I300" s="36"/>
      <c r="J300" s="60"/>
      <c r="L300" s="29"/>
      <c r="M300" s="29"/>
      <c r="N300" s="29"/>
      <c r="O300" s="29"/>
      <c r="P300" s="29"/>
      <c r="R300" s="36"/>
      <c r="S300" s="36"/>
      <c r="T300" s="36"/>
      <c r="U300" s="36"/>
      <c r="V300" s="36"/>
      <c r="X300" s="29"/>
      <c r="Y300" s="29"/>
      <c r="Z300" s="29"/>
      <c r="AA300" s="29"/>
      <c r="AB300" s="29"/>
    </row>
    <row r="301" spans="1:28" ht="91.9" hidden="1" customHeight="1" outlineLevel="1" x14ac:dyDescent="0.35">
      <c r="A301" s="46" t="s">
        <v>40</v>
      </c>
      <c r="B301" s="47" t="s">
        <v>107</v>
      </c>
      <c r="C301" s="34" t="s">
        <v>85</v>
      </c>
      <c r="D301" s="43"/>
      <c r="F301" s="36"/>
      <c r="G301" s="36"/>
      <c r="H301" s="36"/>
      <c r="I301" s="36"/>
      <c r="J301" s="60"/>
      <c r="L301" s="29"/>
      <c r="M301" s="29"/>
      <c r="N301" s="29"/>
      <c r="O301" s="29"/>
      <c r="P301" s="29"/>
      <c r="R301" s="36"/>
      <c r="S301" s="36"/>
      <c r="T301" s="36"/>
      <c r="U301" s="36"/>
      <c r="V301" s="36"/>
      <c r="X301" s="29"/>
      <c r="Y301" s="29"/>
      <c r="Z301" s="29"/>
      <c r="AA301" s="29"/>
      <c r="AB301" s="29"/>
    </row>
    <row r="302" spans="1:28" ht="31.5" hidden="1" customHeight="1" outlineLevel="1" x14ac:dyDescent="0.35">
      <c r="A302" s="32" t="s">
        <v>43</v>
      </c>
      <c r="B302" s="33" t="s">
        <v>108</v>
      </c>
      <c r="C302" s="34" t="s">
        <v>45</v>
      </c>
      <c r="D302" s="55">
        <f>D303+D304+D305+D308</f>
        <v>0</v>
      </c>
      <c r="F302" s="36"/>
      <c r="G302" s="36"/>
      <c r="H302" s="36"/>
      <c r="I302" s="36"/>
      <c r="J302" s="60"/>
      <c r="L302" s="29"/>
      <c r="M302" s="29"/>
      <c r="N302" s="29"/>
      <c r="O302" s="29"/>
      <c r="P302" s="29"/>
      <c r="R302" s="36"/>
      <c r="S302" s="36"/>
      <c r="T302" s="36"/>
      <c r="U302" s="36"/>
      <c r="V302" s="36"/>
      <c r="X302" s="29"/>
      <c r="Y302" s="29"/>
      <c r="Z302" s="29"/>
      <c r="AA302" s="29"/>
      <c r="AB302" s="29"/>
    </row>
    <row r="303" spans="1:28" ht="33" hidden="1" customHeight="1" outlineLevel="1" x14ac:dyDescent="0.35">
      <c r="A303" s="41" t="s">
        <v>46</v>
      </c>
      <c r="B303" s="42" t="s">
        <v>109</v>
      </c>
      <c r="C303" s="49" t="s">
        <v>48</v>
      </c>
      <c r="D303" s="43"/>
      <c r="F303" s="36"/>
      <c r="G303" s="36"/>
      <c r="H303" s="36"/>
      <c r="I303" s="36"/>
      <c r="J303" s="60"/>
      <c r="L303" s="29"/>
      <c r="M303" s="29"/>
      <c r="N303" s="29"/>
      <c r="O303" s="29"/>
      <c r="P303" s="29"/>
      <c r="R303" s="36"/>
      <c r="S303" s="36"/>
      <c r="T303" s="36"/>
      <c r="U303" s="36"/>
      <c r="V303" s="36"/>
      <c r="X303" s="29"/>
      <c r="Y303" s="29"/>
      <c r="Z303" s="29"/>
      <c r="AA303" s="29"/>
      <c r="AB303" s="29"/>
    </row>
    <row r="304" spans="1:28" ht="33" hidden="1" customHeight="1" outlineLevel="1" x14ac:dyDescent="0.35">
      <c r="A304" s="41" t="s">
        <v>49</v>
      </c>
      <c r="B304" s="42" t="s">
        <v>110</v>
      </c>
      <c r="C304" s="49" t="s">
        <v>51</v>
      </c>
      <c r="D304" s="43"/>
      <c r="F304" s="36"/>
      <c r="G304" s="36"/>
      <c r="H304" s="36"/>
      <c r="I304" s="36"/>
      <c r="J304" s="60"/>
      <c r="L304" s="29"/>
      <c r="M304" s="29"/>
      <c r="N304" s="29"/>
      <c r="O304" s="29"/>
      <c r="P304" s="29"/>
      <c r="R304" s="36"/>
      <c r="S304" s="36"/>
      <c r="T304" s="36"/>
      <c r="U304" s="36"/>
      <c r="V304" s="36"/>
      <c r="X304" s="29"/>
      <c r="Y304" s="29"/>
      <c r="Z304" s="29"/>
      <c r="AA304" s="29"/>
      <c r="AB304" s="29"/>
    </row>
    <row r="305" spans="1:28" ht="46.5" hidden="1" customHeight="1" outlineLevel="1" x14ac:dyDescent="0.35">
      <c r="A305" s="44" t="s">
        <v>52</v>
      </c>
      <c r="B305" s="45" t="s">
        <v>111</v>
      </c>
      <c r="C305" s="50" t="s">
        <v>54</v>
      </c>
      <c r="D305" s="48">
        <f>D306+D307</f>
        <v>0</v>
      </c>
      <c r="F305" s="36"/>
      <c r="G305" s="36"/>
      <c r="H305" s="36"/>
      <c r="I305" s="36"/>
      <c r="J305" s="60"/>
      <c r="L305" s="29"/>
      <c r="M305" s="29"/>
      <c r="N305" s="29"/>
      <c r="O305" s="29"/>
      <c r="P305" s="29"/>
      <c r="R305" s="36"/>
      <c r="S305" s="36"/>
      <c r="T305" s="36"/>
      <c r="U305" s="36"/>
      <c r="V305" s="36"/>
      <c r="X305" s="29"/>
      <c r="Y305" s="29"/>
      <c r="Z305" s="29"/>
      <c r="AA305" s="29"/>
      <c r="AB305" s="29"/>
    </row>
    <row r="306" spans="1:28" ht="36.75" hidden="1" customHeight="1" outlineLevel="1" x14ac:dyDescent="0.35">
      <c r="A306" s="41"/>
      <c r="B306" s="47" t="s">
        <v>112</v>
      </c>
      <c r="C306" s="51" t="s">
        <v>113</v>
      </c>
      <c r="D306" s="43"/>
      <c r="F306" s="36"/>
      <c r="G306" s="36"/>
      <c r="H306" s="36"/>
      <c r="I306" s="36"/>
      <c r="J306" s="60"/>
      <c r="L306" s="29"/>
      <c r="M306" s="29"/>
      <c r="N306" s="29"/>
      <c r="O306" s="29"/>
      <c r="P306" s="29"/>
      <c r="R306" s="36"/>
      <c r="S306" s="36"/>
      <c r="T306" s="36"/>
      <c r="U306" s="36"/>
      <c r="V306" s="36"/>
      <c r="X306" s="29"/>
      <c r="Y306" s="29"/>
      <c r="Z306" s="29"/>
      <c r="AA306" s="29"/>
      <c r="AB306" s="29"/>
    </row>
    <row r="307" spans="1:28" ht="21.75" hidden="1" customHeight="1" outlineLevel="1" x14ac:dyDescent="0.35">
      <c r="A307" s="41"/>
      <c r="B307" s="47" t="s">
        <v>114</v>
      </c>
      <c r="C307" s="51" t="s">
        <v>60</v>
      </c>
      <c r="D307" s="43"/>
      <c r="F307" s="36"/>
      <c r="G307" s="36"/>
      <c r="H307" s="36"/>
      <c r="I307" s="36"/>
      <c r="J307" s="60"/>
      <c r="L307" s="29"/>
      <c r="M307" s="29"/>
      <c r="N307" s="29"/>
      <c r="O307" s="29"/>
      <c r="P307" s="29"/>
      <c r="R307" s="36"/>
      <c r="S307" s="36"/>
      <c r="T307" s="36"/>
      <c r="U307" s="36"/>
      <c r="V307" s="36"/>
      <c r="X307" s="29"/>
      <c r="Y307" s="29"/>
      <c r="Z307" s="29"/>
      <c r="AA307" s="29"/>
      <c r="AB307" s="29"/>
    </row>
    <row r="308" spans="1:28" ht="32" hidden="1" outlineLevel="1" x14ac:dyDescent="0.35">
      <c r="A308" s="44" t="s">
        <v>61</v>
      </c>
      <c r="B308" s="45" t="s">
        <v>115</v>
      </c>
      <c r="C308" s="39" t="s">
        <v>63</v>
      </c>
      <c r="D308" s="48">
        <f>D309</f>
        <v>0</v>
      </c>
      <c r="F308" s="36"/>
      <c r="G308" s="36"/>
      <c r="H308" s="36"/>
      <c r="I308" s="36"/>
      <c r="J308" s="60"/>
      <c r="L308" s="29"/>
      <c r="M308" s="29"/>
      <c r="N308" s="29"/>
      <c r="O308" s="29"/>
      <c r="P308" s="29"/>
      <c r="R308" s="36"/>
      <c r="S308" s="36"/>
      <c r="T308" s="36"/>
      <c r="U308" s="36"/>
      <c r="V308" s="36"/>
      <c r="X308" s="29"/>
      <c r="Y308" s="29"/>
      <c r="Z308" s="29"/>
      <c r="AA308" s="29"/>
      <c r="AB308" s="29"/>
    </row>
    <row r="309" spans="1:28" ht="32" hidden="1" outlineLevel="1" x14ac:dyDescent="0.35">
      <c r="A309" s="52" t="s">
        <v>94</v>
      </c>
      <c r="B309" s="53" t="s">
        <v>116</v>
      </c>
      <c r="C309" s="39" t="s">
        <v>117</v>
      </c>
      <c r="D309" s="48">
        <f>D310+D311</f>
        <v>0</v>
      </c>
      <c r="F309" s="36"/>
      <c r="G309" s="36"/>
      <c r="H309" s="36"/>
      <c r="I309" s="36"/>
      <c r="J309" s="60"/>
      <c r="L309" s="29"/>
      <c r="M309" s="29"/>
      <c r="N309" s="29"/>
      <c r="O309" s="29"/>
      <c r="P309" s="29"/>
      <c r="R309" s="36"/>
      <c r="S309" s="36"/>
      <c r="T309" s="36"/>
      <c r="U309" s="36"/>
      <c r="V309" s="36"/>
      <c r="X309" s="29"/>
      <c r="Y309" s="29"/>
      <c r="Z309" s="29"/>
      <c r="AA309" s="29"/>
      <c r="AB309" s="29"/>
    </row>
    <row r="310" spans="1:28" ht="37.5" hidden="1" customHeight="1" outlineLevel="1" x14ac:dyDescent="0.35">
      <c r="A310" s="41"/>
      <c r="B310" s="47" t="s">
        <v>118</v>
      </c>
      <c r="C310" s="51" t="s">
        <v>119</v>
      </c>
      <c r="D310" s="43"/>
      <c r="F310" s="36"/>
      <c r="G310" s="36"/>
      <c r="H310" s="36"/>
      <c r="I310" s="36"/>
      <c r="J310" s="60"/>
      <c r="L310" s="29"/>
      <c r="M310" s="29"/>
      <c r="N310" s="29"/>
      <c r="O310" s="29"/>
      <c r="P310" s="29"/>
      <c r="R310" s="36"/>
      <c r="S310" s="36"/>
      <c r="T310" s="36"/>
      <c r="U310" s="36"/>
      <c r="V310" s="36"/>
      <c r="X310" s="29"/>
      <c r="Y310" s="29"/>
      <c r="Z310" s="29"/>
      <c r="AA310" s="29"/>
      <c r="AB310" s="29"/>
    </row>
    <row r="311" spans="1:28" ht="24" hidden="1" customHeight="1" outlineLevel="1" x14ac:dyDescent="0.35">
      <c r="A311" s="41"/>
      <c r="B311" s="47" t="s">
        <v>120</v>
      </c>
      <c r="C311" s="51" t="s">
        <v>60</v>
      </c>
      <c r="D311" s="43"/>
      <c r="F311" s="36"/>
      <c r="G311" s="36"/>
      <c r="H311" s="36"/>
      <c r="I311" s="36"/>
      <c r="J311" s="60"/>
      <c r="L311" s="29"/>
      <c r="M311" s="29"/>
      <c r="N311" s="29"/>
      <c r="O311" s="29"/>
      <c r="P311" s="29"/>
      <c r="R311" s="36"/>
      <c r="S311" s="36"/>
      <c r="T311" s="36"/>
      <c r="U311" s="36"/>
      <c r="V311" s="36"/>
      <c r="X311" s="29"/>
      <c r="Y311" s="29"/>
      <c r="Z311" s="29"/>
      <c r="AA311" s="29"/>
      <c r="AB311" s="29"/>
    </row>
    <row r="312" spans="1:28" ht="52.5" hidden="1" customHeight="1" outlineLevel="1" x14ac:dyDescent="0.35">
      <c r="A312" s="32" t="s">
        <v>78</v>
      </c>
      <c r="B312" s="54" t="s">
        <v>121</v>
      </c>
      <c r="C312" s="49" t="s">
        <v>80</v>
      </c>
      <c r="D312" s="43"/>
      <c r="F312" s="36"/>
      <c r="G312" s="36"/>
      <c r="H312" s="36"/>
      <c r="I312" s="36"/>
      <c r="J312" s="60"/>
      <c r="L312" s="29"/>
      <c r="M312" s="29"/>
      <c r="N312" s="29"/>
      <c r="O312" s="29"/>
      <c r="P312" s="29"/>
      <c r="R312" s="36"/>
      <c r="S312" s="36"/>
      <c r="T312" s="36"/>
      <c r="U312" s="36"/>
      <c r="V312" s="36"/>
      <c r="X312" s="29"/>
      <c r="Y312" s="29"/>
      <c r="Z312" s="29"/>
      <c r="AA312" s="29"/>
      <c r="AB312" s="29"/>
    </row>
    <row r="313" spans="1:28" ht="92.25" customHeight="1" collapsed="1" x14ac:dyDescent="0.35">
      <c r="A313" s="24"/>
      <c r="B313" s="25" t="s">
        <v>122</v>
      </c>
      <c r="C313" s="26" t="s">
        <v>123</v>
      </c>
      <c r="D313" s="27">
        <f>D314+D316+D319+D335-D318-D320</f>
        <v>0</v>
      </c>
      <c r="F313" s="28">
        <v>0.85</v>
      </c>
      <c r="G313" s="28">
        <v>0</v>
      </c>
      <c r="H313" s="28">
        <v>0.15</v>
      </c>
      <c r="I313" s="28">
        <v>0</v>
      </c>
      <c r="J313" s="60">
        <f>SUM(F313:I313)</f>
        <v>1</v>
      </c>
      <c r="L313" s="29">
        <f>ROUND($D313*F313,2)</f>
        <v>0</v>
      </c>
      <c r="M313" s="29">
        <f t="shared" ref="M313" si="127">ROUND($D313*G313,2)</f>
        <v>0</v>
      </c>
      <c r="N313" s="29">
        <f>ROUND($D313*H313,2)</f>
        <v>0</v>
      </c>
      <c r="O313" s="29">
        <f t="shared" ref="O313" si="128">ROUND($D313*I313,2)</f>
        <v>0</v>
      </c>
      <c r="P313" s="29">
        <f>SUM(L313:O313)</f>
        <v>0</v>
      </c>
      <c r="R313" s="30">
        <f>IF(L313=0,0,X313/$AB313)</f>
        <v>0</v>
      </c>
      <c r="S313" s="30">
        <f>IF(M313=0,0,Y313/$AB313)</f>
        <v>0</v>
      </c>
      <c r="T313" s="30">
        <f>IF(N313=0,0,Z313/$AB313)</f>
        <v>0</v>
      </c>
      <c r="U313" s="30">
        <f>IF(O313=0,0,AA313/$AB313)</f>
        <v>0</v>
      </c>
      <c r="V313" s="30">
        <f>IF(P313=0,0,AB313/$AB313)</f>
        <v>0</v>
      </c>
      <c r="X313" s="31">
        <f>$L313*$L$2</f>
        <v>0</v>
      </c>
      <c r="Y313" s="31">
        <f>IF(M313=0,0,P313-X313)</f>
        <v>0</v>
      </c>
      <c r="Z313" s="31">
        <f>IF(N313=0,0,P313-X313)</f>
        <v>0</v>
      </c>
      <c r="AA313" s="31">
        <f>IF(O313=0,0,P313-X313)</f>
        <v>0</v>
      </c>
      <c r="AB313" s="31">
        <f>SUM(X313:AA313)</f>
        <v>0</v>
      </c>
    </row>
    <row r="314" spans="1:28" ht="33" hidden="1" customHeight="1" outlineLevel="1" x14ac:dyDescent="0.35">
      <c r="A314" s="37" t="s">
        <v>28</v>
      </c>
      <c r="B314" s="38" t="s">
        <v>124</v>
      </c>
      <c r="C314" s="39" t="s">
        <v>30</v>
      </c>
      <c r="D314" s="48">
        <f>D315</f>
        <v>0</v>
      </c>
      <c r="F314" s="36"/>
      <c r="G314" s="36"/>
      <c r="H314" s="36"/>
      <c r="I314" s="36"/>
      <c r="J314" s="60"/>
      <c r="L314" s="29"/>
      <c r="M314" s="29"/>
      <c r="N314" s="29"/>
      <c r="O314" s="29"/>
      <c r="P314" s="29"/>
      <c r="R314" s="36"/>
      <c r="S314" s="36"/>
      <c r="T314" s="36"/>
      <c r="U314" s="36"/>
      <c r="V314" s="36"/>
      <c r="X314" s="29"/>
      <c r="Y314" s="29"/>
      <c r="Z314" s="29"/>
      <c r="AA314" s="29"/>
      <c r="AB314" s="29"/>
    </row>
    <row r="315" spans="1:28" ht="76.150000000000006" hidden="1" customHeight="1" outlineLevel="1" x14ac:dyDescent="0.35">
      <c r="A315" s="41" t="s">
        <v>31</v>
      </c>
      <c r="B315" s="42" t="s">
        <v>125</v>
      </c>
      <c r="C315" s="34" t="s">
        <v>126</v>
      </c>
      <c r="D315" s="43"/>
      <c r="F315" s="36"/>
      <c r="G315" s="36"/>
      <c r="H315" s="36"/>
      <c r="I315" s="36"/>
      <c r="J315" s="60"/>
      <c r="L315" s="29"/>
      <c r="M315" s="29"/>
      <c r="N315" s="29"/>
      <c r="O315" s="29"/>
      <c r="P315" s="29"/>
      <c r="R315" s="36"/>
      <c r="S315" s="36"/>
      <c r="T315" s="36"/>
      <c r="U315" s="36"/>
      <c r="V315" s="36"/>
      <c r="X315" s="29"/>
      <c r="Y315" s="29"/>
      <c r="Z315" s="29"/>
      <c r="AA315" s="29"/>
      <c r="AB315" s="29"/>
    </row>
    <row r="316" spans="1:28" ht="31.5" hidden="1" customHeight="1" outlineLevel="1" x14ac:dyDescent="0.35">
      <c r="A316" s="37" t="s">
        <v>34</v>
      </c>
      <c r="B316" s="38" t="s">
        <v>127</v>
      </c>
      <c r="C316" s="39" t="s">
        <v>36</v>
      </c>
      <c r="D316" s="40">
        <f>D317</f>
        <v>0</v>
      </c>
      <c r="F316" s="36"/>
      <c r="G316" s="36"/>
      <c r="H316" s="36"/>
      <c r="I316" s="36"/>
      <c r="J316" s="60"/>
      <c r="L316" s="29"/>
      <c r="M316" s="29"/>
      <c r="N316" s="29"/>
      <c r="O316" s="29"/>
      <c r="P316" s="29"/>
      <c r="R316" s="36"/>
      <c r="S316" s="36"/>
      <c r="T316" s="36"/>
      <c r="U316" s="36"/>
      <c r="V316" s="36"/>
      <c r="X316" s="29"/>
      <c r="Y316" s="29"/>
      <c r="Z316" s="29"/>
      <c r="AA316" s="29"/>
      <c r="AB316" s="29"/>
    </row>
    <row r="317" spans="1:28" ht="34.9" hidden="1" customHeight="1" outlineLevel="1" x14ac:dyDescent="0.35">
      <c r="A317" s="44" t="s">
        <v>37</v>
      </c>
      <c r="B317" s="45" t="s">
        <v>128</v>
      </c>
      <c r="C317" s="39" t="s">
        <v>83</v>
      </c>
      <c r="D317" s="40">
        <f>D318</f>
        <v>0</v>
      </c>
      <c r="F317" s="36"/>
      <c r="G317" s="36"/>
      <c r="H317" s="36"/>
      <c r="I317" s="36"/>
      <c r="J317" s="60"/>
      <c r="L317" s="29"/>
      <c r="M317" s="29"/>
      <c r="N317" s="29"/>
      <c r="O317" s="29"/>
      <c r="P317" s="29"/>
      <c r="R317" s="36"/>
      <c r="S317" s="36"/>
      <c r="T317" s="36"/>
      <c r="U317" s="36"/>
      <c r="V317" s="36"/>
      <c r="X317" s="29"/>
      <c r="Y317" s="29"/>
      <c r="Z317" s="29"/>
      <c r="AA317" s="29"/>
      <c r="AB317" s="29"/>
    </row>
    <row r="318" spans="1:28" ht="156.4" hidden="1" customHeight="1" outlineLevel="1" x14ac:dyDescent="0.35">
      <c r="A318" s="57" t="s">
        <v>40</v>
      </c>
      <c r="B318" s="58" t="s">
        <v>129</v>
      </c>
      <c r="C318" s="59" t="s">
        <v>130</v>
      </c>
      <c r="D318" s="43"/>
      <c r="F318" s="28">
        <v>1</v>
      </c>
      <c r="G318" s="60">
        <v>0</v>
      </c>
      <c r="H318" s="60">
        <v>0</v>
      </c>
      <c r="I318" s="60">
        <v>0</v>
      </c>
      <c r="J318" s="60">
        <f>SUM(F318:I318)</f>
        <v>1</v>
      </c>
      <c r="L318" s="29">
        <f>ROUND($D318*F318,2)</f>
        <v>0</v>
      </c>
      <c r="M318" s="29">
        <f t="shared" ref="M318" si="129">ROUND($D318*G318,2)</f>
        <v>0</v>
      </c>
      <c r="N318" s="29">
        <f>ROUND($D318*H318,2)</f>
        <v>0</v>
      </c>
      <c r="O318" s="29">
        <f t="shared" ref="O318" si="130">ROUND($D318*I318,2)</f>
        <v>0</v>
      </c>
      <c r="P318" s="29">
        <f>SUM(L318:O318)</f>
        <v>0</v>
      </c>
      <c r="R318" s="30">
        <f>IF(L318=0,0,X318/$AB318)</f>
        <v>0</v>
      </c>
      <c r="S318" s="30">
        <f>IF(M318=0,0,Y318/$AB318)</f>
        <v>0</v>
      </c>
      <c r="T318" s="30">
        <f>IF(N318=0,0,Z318/$AB318)</f>
        <v>0</v>
      </c>
      <c r="U318" s="30">
        <f>IF(O318=0,0,AA318/$AB318)</f>
        <v>0</v>
      </c>
      <c r="V318" s="30">
        <f>IF(P318=0,0,AB318/$AB318)</f>
        <v>0</v>
      </c>
      <c r="X318" s="31">
        <f>$L318*$L$2</f>
        <v>0</v>
      </c>
      <c r="Y318" s="31">
        <v>0</v>
      </c>
      <c r="Z318" s="31">
        <v>0</v>
      </c>
      <c r="AA318" s="31">
        <f>P318-X318</f>
        <v>0</v>
      </c>
      <c r="AB318" s="31">
        <f>SUM(X318:AA318)</f>
        <v>0</v>
      </c>
    </row>
    <row r="319" spans="1:28" ht="31.5" hidden="1" customHeight="1" outlineLevel="1" x14ac:dyDescent="0.35">
      <c r="A319" s="37" t="s">
        <v>43</v>
      </c>
      <c r="B319" s="38" t="s">
        <v>131</v>
      </c>
      <c r="C319" s="39" t="s">
        <v>45</v>
      </c>
      <c r="D319" s="48">
        <f>D320+D321+D322+D325+D332</f>
        <v>0</v>
      </c>
      <c r="F319" s="36"/>
      <c r="G319" s="36"/>
      <c r="H319" s="36"/>
      <c r="I319" s="36"/>
      <c r="J319" s="60"/>
      <c r="L319" s="29"/>
      <c r="M319" s="29"/>
      <c r="N319" s="29"/>
      <c r="O319" s="29"/>
      <c r="P319" s="29"/>
      <c r="R319" s="36"/>
      <c r="S319" s="36"/>
      <c r="T319" s="36"/>
      <c r="U319" s="36"/>
      <c r="V319" s="36"/>
      <c r="X319" s="29"/>
      <c r="Y319" s="29"/>
      <c r="Z319" s="29"/>
      <c r="AA319" s="29"/>
      <c r="AB319" s="29"/>
    </row>
    <row r="320" spans="1:28" ht="31.5" hidden="1" customHeight="1" outlineLevel="1" x14ac:dyDescent="0.35">
      <c r="A320" s="61" t="s">
        <v>46</v>
      </c>
      <c r="B320" s="62" t="s">
        <v>132</v>
      </c>
      <c r="C320" s="63" t="s">
        <v>133</v>
      </c>
      <c r="D320" s="43"/>
      <c r="F320" s="28">
        <v>1</v>
      </c>
      <c r="G320" s="60">
        <v>0</v>
      </c>
      <c r="H320" s="60">
        <v>0</v>
      </c>
      <c r="I320" s="60">
        <v>0</v>
      </c>
      <c r="J320" s="60">
        <f>SUM(F320:I320)</f>
        <v>1</v>
      </c>
      <c r="L320" s="29">
        <f>ROUND($D320*F320,2)</f>
        <v>0</v>
      </c>
      <c r="M320" s="29">
        <f t="shared" ref="M320" si="131">ROUND($D320*G320,2)</f>
        <v>0</v>
      </c>
      <c r="N320" s="29">
        <f>ROUND($D320*H320,2)</f>
        <v>0</v>
      </c>
      <c r="O320" s="29">
        <f t="shared" ref="O320" si="132">ROUND($D320*I320,2)</f>
        <v>0</v>
      </c>
      <c r="P320" s="29">
        <f>SUM(L320:O320)</f>
        <v>0</v>
      </c>
      <c r="R320" s="30">
        <f t="shared" ref="R320" si="133">IF(L320=0,0,X320/$AB320)</f>
        <v>0</v>
      </c>
      <c r="S320" s="30">
        <f t="shared" ref="S320" si="134">IF(M320=0,0,Y320/$AB320)</f>
        <v>0</v>
      </c>
      <c r="T320" s="30">
        <f t="shared" ref="T320" si="135">IF(N320=0,0,Z320/$AB320)</f>
        <v>0</v>
      </c>
      <c r="U320" s="30">
        <f t="shared" ref="U320" si="136">IF(O320=0,0,AA320/$AB320)</f>
        <v>0</v>
      </c>
      <c r="V320" s="30">
        <f t="shared" ref="V320" si="137">IF(P320=0,0,AB320/$AB320)</f>
        <v>0</v>
      </c>
      <c r="X320" s="31">
        <f>$L320*$L$2</f>
        <v>0</v>
      </c>
      <c r="Y320" s="31">
        <v>0</v>
      </c>
      <c r="Z320" s="31">
        <v>0</v>
      </c>
      <c r="AA320" s="31">
        <f>P320-X320</f>
        <v>0</v>
      </c>
      <c r="AB320" s="31">
        <f>SUM(X320:AA320)</f>
        <v>0</v>
      </c>
    </row>
    <row r="321" spans="1:28" ht="33" hidden="1" customHeight="1" outlineLevel="1" x14ac:dyDescent="0.35">
      <c r="A321" s="41" t="s">
        <v>49</v>
      </c>
      <c r="B321" s="42" t="s">
        <v>134</v>
      </c>
      <c r="C321" s="49" t="s">
        <v>51</v>
      </c>
      <c r="D321" s="43"/>
      <c r="F321" s="36"/>
      <c r="G321" s="36"/>
      <c r="H321" s="36"/>
      <c r="I321" s="36"/>
      <c r="J321" s="60"/>
      <c r="L321" s="29"/>
      <c r="M321" s="29"/>
      <c r="N321" s="29"/>
      <c r="O321" s="29"/>
      <c r="P321" s="29"/>
      <c r="R321" s="36"/>
      <c r="S321" s="36"/>
      <c r="T321" s="36"/>
      <c r="U321" s="36"/>
      <c r="V321" s="36"/>
      <c r="X321" s="29"/>
      <c r="Y321" s="29"/>
      <c r="Z321" s="29"/>
      <c r="AA321" s="29"/>
      <c r="AB321" s="29"/>
    </row>
    <row r="322" spans="1:28" ht="46.5" hidden="1" customHeight="1" outlineLevel="1" x14ac:dyDescent="0.35">
      <c r="A322" s="44" t="s">
        <v>52</v>
      </c>
      <c r="B322" s="45" t="s">
        <v>135</v>
      </c>
      <c r="C322" s="50" t="s">
        <v>136</v>
      </c>
      <c r="D322" s="48">
        <f>D323+D324</f>
        <v>0</v>
      </c>
      <c r="F322" s="36"/>
      <c r="G322" s="36"/>
      <c r="H322" s="36"/>
      <c r="I322" s="36"/>
      <c r="J322" s="60"/>
      <c r="L322" s="29"/>
      <c r="M322" s="29"/>
      <c r="N322" s="29"/>
      <c r="O322" s="29"/>
      <c r="P322" s="29"/>
      <c r="R322" s="36"/>
      <c r="S322" s="36"/>
      <c r="T322" s="36"/>
      <c r="U322" s="36"/>
      <c r="V322" s="36"/>
      <c r="X322" s="29"/>
      <c r="Y322" s="29"/>
      <c r="Z322" s="29"/>
      <c r="AA322" s="29"/>
      <c r="AB322" s="29"/>
    </row>
    <row r="323" spans="1:28" ht="22.5" hidden="1" customHeight="1" outlineLevel="1" x14ac:dyDescent="0.35">
      <c r="A323" s="41"/>
      <c r="B323" s="47" t="s">
        <v>137</v>
      </c>
      <c r="C323" s="51" t="s">
        <v>56</v>
      </c>
      <c r="D323" s="43"/>
      <c r="F323" s="36"/>
      <c r="G323" s="36"/>
      <c r="H323" s="36"/>
      <c r="I323" s="36"/>
      <c r="J323" s="60"/>
      <c r="L323" s="29"/>
      <c r="M323" s="29"/>
      <c r="N323" s="29"/>
      <c r="O323" s="29"/>
      <c r="P323" s="29"/>
      <c r="R323" s="36"/>
      <c r="S323" s="36"/>
      <c r="T323" s="36"/>
      <c r="U323" s="36"/>
      <c r="V323" s="36"/>
      <c r="X323" s="29"/>
      <c r="Y323" s="29"/>
      <c r="Z323" s="29"/>
      <c r="AA323" s="29"/>
      <c r="AB323" s="29"/>
    </row>
    <row r="324" spans="1:28" ht="21.75" hidden="1" customHeight="1" outlineLevel="1" x14ac:dyDescent="0.35">
      <c r="A324" s="41"/>
      <c r="B324" s="47" t="s">
        <v>138</v>
      </c>
      <c r="C324" s="51" t="s">
        <v>58</v>
      </c>
      <c r="D324" s="43"/>
      <c r="F324" s="36"/>
      <c r="G324" s="36"/>
      <c r="H324" s="36"/>
      <c r="I324" s="36"/>
      <c r="J324" s="60"/>
      <c r="L324" s="29"/>
      <c r="M324" s="29"/>
      <c r="N324" s="29"/>
      <c r="O324" s="29"/>
      <c r="P324" s="29"/>
      <c r="R324" s="36"/>
      <c r="S324" s="36"/>
      <c r="T324" s="36"/>
      <c r="U324" s="36"/>
      <c r="V324" s="36"/>
      <c r="X324" s="29"/>
      <c r="Y324" s="29"/>
      <c r="Z324" s="29"/>
      <c r="AA324" s="29"/>
      <c r="AB324" s="29"/>
    </row>
    <row r="325" spans="1:28" ht="62.25" hidden="1" customHeight="1" outlineLevel="1" x14ac:dyDescent="0.35">
      <c r="A325" s="44" t="s">
        <v>61</v>
      </c>
      <c r="B325" s="45" t="s">
        <v>139</v>
      </c>
      <c r="C325" s="50" t="s">
        <v>140</v>
      </c>
      <c r="D325" s="48">
        <f>D326+D328+D330</f>
        <v>0</v>
      </c>
      <c r="F325" s="36"/>
      <c r="G325" s="36"/>
      <c r="H325" s="36"/>
      <c r="I325" s="36"/>
      <c r="J325" s="60"/>
      <c r="L325" s="29"/>
      <c r="M325" s="29"/>
      <c r="N325" s="29"/>
      <c r="O325" s="29"/>
      <c r="P325" s="29"/>
      <c r="R325" s="36"/>
      <c r="S325" s="36"/>
      <c r="T325" s="36"/>
      <c r="U325" s="36"/>
      <c r="V325" s="36"/>
      <c r="X325" s="29"/>
      <c r="Y325" s="29"/>
      <c r="Z325" s="29"/>
      <c r="AA325" s="29"/>
      <c r="AB325" s="29"/>
    </row>
    <row r="326" spans="1:28" ht="57" hidden="1" customHeight="1" outlineLevel="1" x14ac:dyDescent="0.35">
      <c r="A326" s="52" t="s">
        <v>141</v>
      </c>
      <c r="B326" s="53" t="s">
        <v>142</v>
      </c>
      <c r="C326" s="39" t="s">
        <v>143</v>
      </c>
      <c r="D326" s="48">
        <f>D327</f>
        <v>0</v>
      </c>
      <c r="F326" s="36"/>
      <c r="G326" s="36"/>
      <c r="H326" s="36"/>
      <c r="I326" s="36"/>
      <c r="J326" s="60"/>
      <c r="L326" s="29"/>
      <c r="M326" s="29"/>
      <c r="N326" s="29"/>
      <c r="O326" s="29"/>
      <c r="P326" s="29"/>
      <c r="R326" s="36"/>
      <c r="S326" s="36"/>
      <c r="T326" s="36"/>
      <c r="U326" s="36"/>
      <c r="V326" s="36"/>
      <c r="X326" s="29"/>
      <c r="Y326" s="29"/>
      <c r="Z326" s="29"/>
      <c r="AA326" s="29"/>
      <c r="AB326" s="29"/>
    </row>
    <row r="327" spans="1:28" ht="37.5" hidden="1" customHeight="1" outlineLevel="1" x14ac:dyDescent="0.35">
      <c r="A327" s="41"/>
      <c r="B327" s="47" t="s">
        <v>144</v>
      </c>
      <c r="C327" s="51" t="s">
        <v>145</v>
      </c>
      <c r="D327" s="43"/>
      <c r="F327" s="36"/>
      <c r="G327" s="36"/>
      <c r="H327" s="36"/>
      <c r="I327" s="36"/>
      <c r="J327" s="60"/>
      <c r="L327" s="29"/>
      <c r="M327" s="29"/>
      <c r="N327" s="29"/>
      <c r="O327" s="29"/>
      <c r="P327" s="29"/>
      <c r="R327" s="36"/>
      <c r="S327" s="36"/>
      <c r="T327" s="36"/>
      <c r="U327" s="36"/>
      <c r="V327" s="36"/>
      <c r="X327" s="29"/>
      <c r="Y327" s="29"/>
      <c r="Z327" s="29"/>
      <c r="AA327" s="29"/>
      <c r="AB327" s="29"/>
    </row>
    <row r="328" spans="1:28" ht="97.15" hidden="1" customHeight="1" outlineLevel="1" x14ac:dyDescent="0.35">
      <c r="A328" s="52" t="s">
        <v>146</v>
      </c>
      <c r="B328" s="53" t="s">
        <v>147</v>
      </c>
      <c r="C328" s="39" t="s">
        <v>148</v>
      </c>
      <c r="D328" s="40">
        <f>D329</f>
        <v>0</v>
      </c>
      <c r="F328" s="36"/>
      <c r="G328" s="36"/>
      <c r="H328" s="36"/>
      <c r="I328" s="36"/>
      <c r="J328" s="60"/>
      <c r="L328" s="29"/>
      <c r="M328" s="29"/>
      <c r="N328" s="29"/>
      <c r="O328" s="29"/>
      <c r="P328" s="29"/>
      <c r="R328" s="36"/>
      <c r="S328" s="36"/>
      <c r="T328" s="36"/>
      <c r="U328" s="36"/>
      <c r="V328" s="36"/>
      <c r="X328" s="29"/>
      <c r="Y328" s="29"/>
      <c r="Z328" s="29"/>
      <c r="AA328" s="29"/>
      <c r="AB328" s="29"/>
    </row>
    <row r="329" spans="1:28" ht="33.75" hidden="1" customHeight="1" outlineLevel="1" x14ac:dyDescent="0.35">
      <c r="A329" s="41"/>
      <c r="B329" s="47" t="s">
        <v>149</v>
      </c>
      <c r="C329" s="51" t="s">
        <v>150</v>
      </c>
      <c r="D329" s="43"/>
      <c r="F329" s="36"/>
      <c r="G329" s="36"/>
      <c r="H329" s="36"/>
      <c r="I329" s="36"/>
      <c r="J329" s="60"/>
      <c r="L329" s="29"/>
      <c r="M329" s="29"/>
      <c r="N329" s="29"/>
      <c r="O329" s="29"/>
      <c r="P329" s="29"/>
      <c r="R329" s="36"/>
      <c r="S329" s="36"/>
      <c r="T329" s="36"/>
      <c r="U329" s="36"/>
      <c r="V329" s="36"/>
      <c r="X329" s="29"/>
      <c r="Y329" s="29"/>
      <c r="Z329" s="29"/>
      <c r="AA329" s="29"/>
      <c r="AB329" s="29"/>
    </row>
    <row r="330" spans="1:28" ht="33.75" hidden="1" customHeight="1" outlineLevel="1" x14ac:dyDescent="0.35">
      <c r="A330" s="52" t="s">
        <v>64</v>
      </c>
      <c r="B330" s="53" t="s">
        <v>151</v>
      </c>
      <c r="C330" s="39" t="s">
        <v>152</v>
      </c>
      <c r="D330" s="40">
        <f>D331</f>
        <v>0</v>
      </c>
      <c r="F330" s="36"/>
      <c r="G330" s="36"/>
      <c r="H330" s="36"/>
      <c r="I330" s="36"/>
      <c r="J330" s="60"/>
      <c r="L330" s="29"/>
      <c r="M330" s="29"/>
      <c r="N330" s="29"/>
      <c r="O330" s="29"/>
      <c r="P330" s="29"/>
      <c r="R330" s="36"/>
      <c r="S330" s="36"/>
      <c r="T330" s="36"/>
      <c r="U330" s="36"/>
      <c r="V330" s="36"/>
      <c r="X330" s="29"/>
      <c r="Y330" s="29"/>
      <c r="Z330" s="29"/>
      <c r="AA330" s="29"/>
      <c r="AB330" s="29"/>
    </row>
    <row r="331" spans="1:28" ht="33.75" hidden="1" customHeight="1" outlineLevel="1" x14ac:dyDescent="0.35">
      <c r="A331" s="46"/>
      <c r="B331" s="47" t="s">
        <v>153</v>
      </c>
      <c r="C331" s="51" t="s">
        <v>154</v>
      </c>
      <c r="D331" s="43"/>
      <c r="F331" s="36"/>
      <c r="G331" s="36"/>
      <c r="H331" s="36"/>
      <c r="I331" s="36"/>
      <c r="J331" s="60"/>
      <c r="L331" s="29"/>
      <c r="M331" s="29"/>
      <c r="N331" s="29"/>
      <c r="O331" s="29"/>
      <c r="P331" s="29"/>
      <c r="R331" s="36"/>
      <c r="S331" s="36"/>
      <c r="T331" s="36"/>
      <c r="U331" s="36"/>
      <c r="V331" s="36"/>
      <c r="X331" s="29"/>
      <c r="Y331" s="29"/>
      <c r="Z331" s="29"/>
      <c r="AA331" s="29"/>
      <c r="AB331" s="29"/>
    </row>
    <row r="332" spans="1:28" ht="40.9" hidden="1" customHeight="1" outlineLevel="1" x14ac:dyDescent="0.35">
      <c r="A332" s="44" t="s">
        <v>155</v>
      </c>
      <c r="B332" s="45" t="s">
        <v>156</v>
      </c>
      <c r="C332" s="39" t="s">
        <v>157</v>
      </c>
      <c r="D332" s="48">
        <f>D333</f>
        <v>0</v>
      </c>
      <c r="F332" s="36"/>
      <c r="G332" s="36"/>
      <c r="H332" s="36"/>
      <c r="I332" s="36"/>
      <c r="J332" s="60"/>
      <c r="L332" s="29"/>
      <c r="M332" s="29"/>
      <c r="N332" s="29"/>
      <c r="O332" s="29"/>
      <c r="P332" s="29"/>
      <c r="R332" s="36"/>
      <c r="S332" s="36"/>
      <c r="T332" s="36"/>
      <c r="U332" s="36"/>
      <c r="V332" s="36"/>
      <c r="X332" s="29"/>
      <c r="Y332" s="29"/>
      <c r="Z332" s="29"/>
      <c r="AA332" s="29"/>
      <c r="AB332" s="29"/>
    </row>
    <row r="333" spans="1:28" ht="59.65" hidden="1" customHeight="1" outlineLevel="1" x14ac:dyDescent="0.35">
      <c r="A333" s="52" t="s">
        <v>158</v>
      </c>
      <c r="B333" s="53" t="s">
        <v>159</v>
      </c>
      <c r="C333" s="39" t="s">
        <v>160</v>
      </c>
      <c r="D333" s="48">
        <f>D334</f>
        <v>0</v>
      </c>
      <c r="F333" s="36"/>
      <c r="G333" s="36"/>
      <c r="H333" s="36"/>
      <c r="I333" s="36"/>
      <c r="J333" s="60"/>
      <c r="L333" s="29"/>
      <c r="M333" s="29"/>
      <c r="N333" s="29"/>
      <c r="O333" s="29"/>
      <c r="P333" s="29"/>
      <c r="R333" s="36"/>
      <c r="S333" s="36"/>
      <c r="T333" s="36"/>
      <c r="U333" s="36"/>
      <c r="V333" s="36"/>
      <c r="X333" s="29"/>
      <c r="Y333" s="29"/>
      <c r="Z333" s="29"/>
      <c r="AA333" s="29"/>
      <c r="AB333" s="29"/>
    </row>
    <row r="334" spans="1:28" ht="37.5" hidden="1" customHeight="1" outlineLevel="1" x14ac:dyDescent="0.35">
      <c r="A334" s="41"/>
      <c r="B334" s="47" t="s">
        <v>161</v>
      </c>
      <c r="C334" s="51" t="s">
        <v>162</v>
      </c>
      <c r="D334" s="43"/>
      <c r="F334" s="36"/>
      <c r="G334" s="36"/>
      <c r="H334" s="36"/>
      <c r="I334" s="36"/>
      <c r="J334" s="60"/>
      <c r="L334" s="29"/>
      <c r="M334" s="29"/>
      <c r="N334" s="29"/>
      <c r="O334" s="29"/>
      <c r="P334" s="29"/>
      <c r="R334" s="36"/>
      <c r="S334" s="36"/>
      <c r="T334" s="36"/>
      <c r="U334" s="36"/>
      <c r="V334" s="36"/>
      <c r="X334" s="29"/>
      <c r="Y334" s="29"/>
      <c r="Z334" s="29"/>
      <c r="AA334" s="29"/>
      <c r="AB334" s="29"/>
    </row>
    <row r="335" spans="1:28" ht="76.150000000000006" hidden="1" customHeight="1" outlineLevel="1" x14ac:dyDescent="0.35">
      <c r="A335" s="61" t="s">
        <v>78</v>
      </c>
      <c r="B335" s="62" t="s">
        <v>163</v>
      </c>
      <c r="C335" s="63" t="s">
        <v>164</v>
      </c>
      <c r="D335" s="43"/>
      <c r="F335" s="28">
        <v>1</v>
      </c>
      <c r="G335" s="60">
        <v>0</v>
      </c>
      <c r="H335" s="60">
        <v>0</v>
      </c>
      <c r="I335" s="60">
        <v>0</v>
      </c>
      <c r="J335" s="60">
        <f>SUM(F335:I335)</f>
        <v>1</v>
      </c>
      <c r="L335" s="29">
        <f>ROUND($D335*F335,2)</f>
        <v>0</v>
      </c>
      <c r="M335" s="29">
        <f t="shared" ref="M335:M336" si="138">ROUND($D335*G335,2)</f>
        <v>0</v>
      </c>
      <c r="N335" s="29">
        <f>ROUND($D335*H335,2)</f>
        <v>0</v>
      </c>
      <c r="O335" s="29">
        <f t="shared" ref="O335:O336" si="139">ROUND($D335*I335,2)</f>
        <v>0</v>
      </c>
      <c r="P335" s="29">
        <f>SUM(L335:O335)</f>
        <v>0</v>
      </c>
      <c r="R335" s="30">
        <f t="shared" ref="R335:R336" si="140">IF(L335=0,0,X335/$AB335)</f>
        <v>0</v>
      </c>
      <c r="S335" s="30">
        <f t="shared" ref="S335:S336" si="141">IF(M335=0,0,Y335/$AB335)</f>
        <v>0</v>
      </c>
      <c r="T335" s="30">
        <f t="shared" ref="T335:T336" si="142">IF(N335=0,0,Z335/$AB335)</f>
        <v>0</v>
      </c>
      <c r="U335" s="30">
        <f t="shared" ref="U335:U336" si="143">IF(O335=0,0,AA335/$AB335)</f>
        <v>0</v>
      </c>
      <c r="V335" s="30">
        <f t="shared" ref="V335:V336" si="144">IF(P335=0,0,AB335/$AB335)</f>
        <v>0</v>
      </c>
      <c r="X335" s="31">
        <f>$L335*$L$2</f>
        <v>0</v>
      </c>
      <c r="Y335" s="31">
        <v>0</v>
      </c>
      <c r="Z335" s="31">
        <v>0</v>
      </c>
      <c r="AA335" s="31">
        <f>P335-X335</f>
        <v>0</v>
      </c>
      <c r="AB335" s="31">
        <f>SUM(X335:AA335)</f>
        <v>0</v>
      </c>
    </row>
    <row r="336" spans="1:28" ht="92.25" customHeight="1" collapsed="1" x14ac:dyDescent="0.35">
      <c r="A336" s="24"/>
      <c r="B336" s="25">
        <v>5</v>
      </c>
      <c r="C336" s="26" t="s">
        <v>165</v>
      </c>
      <c r="D336" s="27">
        <f>D337+D340+D346-D341-D346</f>
        <v>0</v>
      </c>
      <c r="F336" s="28">
        <v>0.85</v>
      </c>
      <c r="G336" s="28">
        <v>0</v>
      </c>
      <c r="H336" s="28">
        <v>0.15</v>
      </c>
      <c r="I336" s="28">
        <v>0</v>
      </c>
      <c r="J336" s="60">
        <f>SUM(F336:I336)</f>
        <v>1</v>
      </c>
      <c r="L336" s="29">
        <f>ROUND($D336*F336,2)</f>
        <v>0</v>
      </c>
      <c r="M336" s="29">
        <f t="shared" si="138"/>
        <v>0</v>
      </c>
      <c r="N336" s="29">
        <f>ROUND($D336*H336,2)</f>
        <v>0</v>
      </c>
      <c r="O336" s="29">
        <f t="shared" si="139"/>
        <v>0</v>
      </c>
      <c r="P336" s="29">
        <f>SUM(L336:O336)</f>
        <v>0</v>
      </c>
      <c r="R336" s="30">
        <f t="shared" si="140"/>
        <v>0</v>
      </c>
      <c r="S336" s="30">
        <f t="shared" si="141"/>
        <v>0</v>
      </c>
      <c r="T336" s="30">
        <f t="shared" si="142"/>
        <v>0</v>
      </c>
      <c r="U336" s="30">
        <f t="shared" si="143"/>
        <v>0</v>
      </c>
      <c r="V336" s="30">
        <f t="shared" si="144"/>
        <v>0</v>
      </c>
      <c r="X336" s="31">
        <f>$L336*$L$2</f>
        <v>0</v>
      </c>
      <c r="Y336" s="31">
        <f>IF(M336=0,0,P336-X336)</f>
        <v>0</v>
      </c>
      <c r="Z336" s="31">
        <f>IF(N336=0,0,P336-X336)</f>
        <v>0</v>
      </c>
      <c r="AA336" s="31">
        <f>IF(O336=0,0,P336-X336)</f>
        <v>0</v>
      </c>
      <c r="AB336" s="31">
        <f>SUM(X336:AA336)</f>
        <v>0</v>
      </c>
    </row>
    <row r="337" spans="1:28" ht="31.5" hidden="1" customHeight="1" outlineLevel="1" x14ac:dyDescent="0.35">
      <c r="A337" s="37" t="s">
        <v>34</v>
      </c>
      <c r="B337" s="38" t="s">
        <v>166</v>
      </c>
      <c r="C337" s="39" t="s">
        <v>36</v>
      </c>
      <c r="D337" s="40">
        <f>D338</f>
        <v>0</v>
      </c>
      <c r="F337" s="36"/>
      <c r="G337" s="36"/>
      <c r="H337" s="36"/>
      <c r="I337" s="36"/>
      <c r="J337" s="60"/>
      <c r="L337" s="29"/>
      <c r="M337" s="29"/>
      <c r="N337" s="29"/>
      <c r="O337" s="29"/>
      <c r="P337" s="29"/>
      <c r="R337" s="36"/>
      <c r="S337" s="36"/>
      <c r="T337" s="36"/>
      <c r="U337" s="36"/>
      <c r="V337" s="36"/>
      <c r="X337" s="29"/>
      <c r="Y337" s="29"/>
      <c r="Z337" s="29"/>
      <c r="AA337" s="29"/>
      <c r="AB337" s="29"/>
    </row>
    <row r="338" spans="1:28" ht="31.5" hidden="1" customHeight="1" outlineLevel="1" x14ac:dyDescent="0.35">
      <c r="A338" s="44" t="s">
        <v>37</v>
      </c>
      <c r="B338" s="45" t="s">
        <v>167</v>
      </c>
      <c r="C338" s="39" t="s">
        <v>168</v>
      </c>
      <c r="D338" s="40">
        <f>D339</f>
        <v>0</v>
      </c>
      <c r="F338" s="36"/>
      <c r="G338" s="36"/>
      <c r="H338" s="36"/>
      <c r="I338" s="36"/>
      <c r="J338" s="60"/>
      <c r="L338" s="29"/>
      <c r="M338" s="29"/>
      <c r="N338" s="29"/>
      <c r="O338" s="29"/>
      <c r="P338" s="29"/>
      <c r="R338" s="36"/>
      <c r="S338" s="36"/>
      <c r="T338" s="36"/>
      <c r="U338" s="36"/>
      <c r="V338" s="36"/>
      <c r="X338" s="29"/>
      <c r="Y338" s="29"/>
      <c r="Z338" s="29"/>
      <c r="AA338" s="29"/>
      <c r="AB338" s="29"/>
    </row>
    <row r="339" spans="1:28" ht="91.9" hidden="1" customHeight="1" outlineLevel="1" x14ac:dyDescent="0.35">
      <c r="A339" s="46" t="s">
        <v>40</v>
      </c>
      <c r="B339" s="47" t="s">
        <v>169</v>
      </c>
      <c r="C339" s="34" t="s">
        <v>170</v>
      </c>
      <c r="D339" s="43"/>
      <c r="F339" s="36"/>
      <c r="G339" s="36"/>
      <c r="H339" s="36"/>
      <c r="I339" s="36"/>
      <c r="J339" s="60"/>
      <c r="L339" s="29"/>
      <c r="M339" s="29"/>
      <c r="N339" s="29"/>
      <c r="O339" s="29"/>
      <c r="P339" s="29"/>
      <c r="R339" s="36"/>
      <c r="S339" s="36"/>
      <c r="T339" s="36"/>
      <c r="U339" s="36"/>
      <c r="V339" s="36"/>
      <c r="X339" s="29"/>
      <c r="Y339" s="29"/>
      <c r="Z339" s="29"/>
      <c r="AA339" s="29"/>
      <c r="AB339" s="29"/>
    </row>
    <row r="340" spans="1:28" ht="31.5" hidden="1" customHeight="1" outlineLevel="1" x14ac:dyDescent="0.35">
      <c r="A340" s="37" t="s">
        <v>43</v>
      </c>
      <c r="B340" s="38" t="s">
        <v>171</v>
      </c>
      <c r="C340" s="39" t="s">
        <v>45</v>
      </c>
      <c r="D340" s="48">
        <f>D341+D342+D343</f>
        <v>0</v>
      </c>
      <c r="F340" s="36"/>
      <c r="G340" s="36"/>
      <c r="H340" s="36"/>
      <c r="I340" s="36"/>
      <c r="J340" s="60"/>
      <c r="L340" s="29"/>
      <c r="M340" s="29"/>
      <c r="N340" s="29"/>
      <c r="O340" s="29"/>
      <c r="P340" s="29"/>
      <c r="R340" s="36"/>
      <c r="S340" s="36"/>
      <c r="T340" s="36"/>
      <c r="U340" s="36"/>
      <c r="V340" s="36"/>
      <c r="X340" s="29"/>
      <c r="Y340" s="29"/>
      <c r="Z340" s="29"/>
      <c r="AA340" s="29"/>
      <c r="AB340" s="29"/>
    </row>
    <row r="341" spans="1:28" ht="31.5" hidden="1" customHeight="1" outlineLevel="1" x14ac:dyDescent="0.35">
      <c r="A341" s="61" t="s">
        <v>46</v>
      </c>
      <c r="B341" s="62" t="s">
        <v>172</v>
      </c>
      <c r="C341" s="63" t="s">
        <v>173</v>
      </c>
      <c r="D341" s="43"/>
      <c r="F341" s="28">
        <v>1</v>
      </c>
      <c r="G341" s="60">
        <v>0</v>
      </c>
      <c r="H341" s="60">
        <v>0</v>
      </c>
      <c r="I341" s="60">
        <v>0</v>
      </c>
      <c r="J341" s="60">
        <f>SUM(F341:I341)</f>
        <v>1</v>
      </c>
      <c r="L341" s="29">
        <f>ROUND($D341*F341,2)</f>
        <v>0</v>
      </c>
      <c r="M341" s="29">
        <f t="shared" ref="M341" si="145">ROUND($D341*G341,2)</f>
        <v>0</v>
      </c>
      <c r="N341" s="29">
        <f>ROUND($D341*H341,2)</f>
        <v>0</v>
      </c>
      <c r="O341" s="29">
        <f t="shared" ref="O341" si="146">ROUND($D341*I341,2)</f>
        <v>0</v>
      </c>
      <c r="P341" s="29">
        <f>SUM(L341:O341)</f>
        <v>0</v>
      </c>
      <c r="R341" s="30">
        <f>IF(L341=0,0,X341/$AB341)</f>
        <v>0</v>
      </c>
      <c r="S341" s="30">
        <f>IF(M341=0,0,Y341/$AB341)</f>
        <v>0</v>
      </c>
      <c r="T341" s="30">
        <f>IF(N341=0,0,Z341/$AB341)</f>
        <v>0</v>
      </c>
      <c r="U341" s="30">
        <f>IF(O341=0,0,AA341/$AB341)</f>
        <v>0</v>
      </c>
      <c r="V341" s="30">
        <f>IF(P341=0,0,AB341/$AB341)</f>
        <v>0</v>
      </c>
      <c r="X341" s="31">
        <f>$L341*$L$2</f>
        <v>0</v>
      </c>
      <c r="Y341" s="31">
        <v>0</v>
      </c>
      <c r="Z341" s="31">
        <v>0</v>
      </c>
      <c r="AA341" s="31">
        <f>P341-X341</f>
        <v>0</v>
      </c>
      <c r="AB341" s="31">
        <f>SUM(X341:AA341)</f>
        <v>0</v>
      </c>
    </row>
    <row r="342" spans="1:28" ht="33" hidden="1" customHeight="1" outlineLevel="1" x14ac:dyDescent="0.35">
      <c r="A342" s="41" t="s">
        <v>49</v>
      </c>
      <c r="B342" s="42" t="s">
        <v>174</v>
      </c>
      <c r="C342" s="49" t="s">
        <v>51</v>
      </c>
      <c r="D342" s="43"/>
      <c r="F342" s="36"/>
      <c r="G342" s="36"/>
      <c r="H342" s="36"/>
      <c r="I342" s="36"/>
      <c r="J342" s="60"/>
      <c r="L342" s="29"/>
      <c r="M342" s="29"/>
      <c r="N342" s="29"/>
      <c r="O342" s="29"/>
      <c r="P342" s="29"/>
      <c r="R342" s="36"/>
      <c r="S342" s="36"/>
      <c r="T342" s="36"/>
      <c r="U342" s="36"/>
      <c r="V342" s="36"/>
      <c r="X342" s="29"/>
      <c r="Y342" s="29"/>
      <c r="Z342" s="29"/>
      <c r="AA342" s="29"/>
      <c r="AB342" s="29"/>
    </row>
    <row r="343" spans="1:28" ht="36" hidden="1" customHeight="1" outlineLevel="1" x14ac:dyDescent="0.35">
      <c r="A343" s="44" t="s">
        <v>52</v>
      </c>
      <c r="B343" s="45" t="s">
        <v>175</v>
      </c>
      <c r="C343" s="50" t="s">
        <v>136</v>
      </c>
      <c r="D343" s="48">
        <f>D344+D345</f>
        <v>0</v>
      </c>
      <c r="F343" s="36"/>
      <c r="G343" s="36"/>
      <c r="H343" s="36"/>
      <c r="I343" s="36"/>
      <c r="J343" s="60"/>
      <c r="L343" s="29"/>
      <c r="M343" s="29"/>
      <c r="N343" s="29"/>
      <c r="O343" s="29"/>
      <c r="P343" s="29"/>
      <c r="R343" s="36"/>
      <c r="S343" s="36"/>
      <c r="T343" s="36"/>
      <c r="U343" s="36"/>
      <c r="V343" s="36"/>
      <c r="X343" s="29"/>
      <c r="Y343" s="29"/>
      <c r="Z343" s="29"/>
      <c r="AA343" s="29"/>
      <c r="AB343" s="29"/>
    </row>
    <row r="344" spans="1:28" ht="31.5" hidden="1" customHeight="1" outlineLevel="1" x14ac:dyDescent="0.35">
      <c r="A344" s="41"/>
      <c r="B344" s="47" t="s">
        <v>176</v>
      </c>
      <c r="C344" s="51" t="s">
        <v>56</v>
      </c>
      <c r="D344" s="43"/>
      <c r="F344" s="36"/>
      <c r="G344" s="36"/>
      <c r="H344" s="36"/>
      <c r="I344" s="36"/>
      <c r="J344" s="60"/>
      <c r="L344" s="29"/>
      <c r="M344" s="29"/>
      <c r="N344" s="29"/>
      <c r="O344" s="29"/>
      <c r="P344" s="29"/>
      <c r="R344" s="36"/>
      <c r="S344" s="36"/>
      <c r="T344" s="36"/>
      <c r="U344" s="36"/>
      <c r="V344" s="36"/>
      <c r="X344" s="29"/>
      <c r="Y344" s="29"/>
      <c r="Z344" s="29"/>
      <c r="AA344" s="29"/>
      <c r="AB344" s="29"/>
    </row>
    <row r="345" spans="1:28" ht="34.5" hidden="1" customHeight="1" outlineLevel="1" x14ac:dyDescent="0.35">
      <c r="A345" s="41"/>
      <c r="B345" s="47" t="s">
        <v>177</v>
      </c>
      <c r="C345" s="51" t="s">
        <v>60</v>
      </c>
      <c r="D345" s="43"/>
      <c r="F345" s="36"/>
      <c r="G345" s="36"/>
      <c r="H345" s="36"/>
      <c r="I345" s="36"/>
      <c r="J345" s="60"/>
      <c r="L345" s="29"/>
      <c r="M345" s="29"/>
      <c r="N345" s="29"/>
      <c r="O345" s="29"/>
      <c r="P345" s="29"/>
      <c r="R345" s="36"/>
      <c r="S345" s="36"/>
      <c r="T345" s="36"/>
      <c r="U345" s="36"/>
      <c r="V345" s="36"/>
      <c r="X345" s="29"/>
      <c r="Y345" s="29"/>
      <c r="Z345" s="29"/>
      <c r="AA345" s="29"/>
      <c r="AB345" s="29"/>
    </row>
    <row r="346" spans="1:28" ht="62.65" hidden="1" customHeight="1" outlineLevel="1" x14ac:dyDescent="0.35">
      <c r="A346" s="64" t="s">
        <v>78</v>
      </c>
      <c r="B346" s="65" t="s">
        <v>178</v>
      </c>
      <c r="C346" s="63" t="s">
        <v>179</v>
      </c>
      <c r="D346" s="43"/>
      <c r="F346" s="28">
        <v>1</v>
      </c>
      <c r="G346" s="60">
        <v>0</v>
      </c>
      <c r="H346" s="60">
        <v>0</v>
      </c>
      <c r="I346" s="60">
        <v>0</v>
      </c>
      <c r="J346" s="60">
        <f>SUM(F346:I346)</f>
        <v>1</v>
      </c>
      <c r="L346" s="29">
        <f>ROUND($D346*F346,2)</f>
        <v>0</v>
      </c>
      <c r="M346" s="29">
        <f t="shared" ref="M346:M347" si="147">ROUND($D346*G346,2)</f>
        <v>0</v>
      </c>
      <c r="N346" s="29">
        <f>ROUND($D346*H346,2)</f>
        <v>0</v>
      </c>
      <c r="O346" s="29">
        <f t="shared" ref="O346:O347" si="148">ROUND($D346*I346,2)</f>
        <v>0</v>
      </c>
      <c r="P346" s="29">
        <f>SUM(L346:O346)</f>
        <v>0</v>
      </c>
      <c r="R346" s="30">
        <f t="shared" ref="R346:R347" si="149">IF(L346=0,0,X346/$AB346)</f>
        <v>0</v>
      </c>
      <c r="S346" s="30">
        <f t="shared" ref="S346:S347" si="150">IF(M346=0,0,Y346/$AB346)</f>
        <v>0</v>
      </c>
      <c r="T346" s="30">
        <f t="shared" ref="T346:T347" si="151">IF(N346=0,0,Z346/$AB346)</f>
        <v>0</v>
      </c>
      <c r="U346" s="30">
        <f t="shared" ref="U346:U347" si="152">IF(O346=0,0,AA346/$AB346)</f>
        <v>0</v>
      </c>
      <c r="V346" s="30">
        <f t="shared" ref="V346:V347" si="153">IF(P346=0,0,AB346/$AB346)</f>
        <v>0</v>
      </c>
      <c r="X346" s="31">
        <f>$L346*$L$2</f>
        <v>0</v>
      </c>
      <c r="Y346" s="31">
        <v>0</v>
      </c>
      <c r="Z346" s="31">
        <v>0</v>
      </c>
      <c r="AA346" s="31">
        <f>P346-X346</f>
        <v>0</v>
      </c>
      <c r="AB346" s="31">
        <f>SUM(X346:AA346)</f>
        <v>0</v>
      </c>
    </row>
    <row r="347" spans="1:28" ht="78" customHeight="1" collapsed="1" x14ac:dyDescent="0.35">
      <c r="A347" s="24"/>
      <c r="B347" s="66" t="s">
        <v>34</v>
      </c>
      <c r="C347" s="26" t="s">
        <v>180</v>
      </c>
      <c r="D347" s="67">
        <f>D348+D355-D349-D355</f>
        <v>0</v>
      </c>
      <c r="F347" s="28">
        <v>0.85</v>
      </c>
      <c r="G347" s="28">
        <v>0</v>
      </c>
      <c r="H347" s="28">
        <v>0.15</v>
      </c>
      <c r="I347" s="28">
        <v>0</v>
      </c>
      <c r="J347" s="60">
        <f>SUM(F347:I347)</f>
        <v>1</v>
      </c>
      <c r="L347" s="29">
        <f>ROUND($D347*F347,2)</f>
        <v>0</v>
      </c>
      <c r="M347" s="29">
        <f t="shared" si="147"/>
        <v>0</v>
      </c>
      <c r="N347" s="29">
        <f>ROUND($D347*H347,2)</f>
        <v>0</v>
      </c>
      <c r="O347" s="29">
        <f t="shared" si="148"/>
        <v>0</v>
      </c>
      <c r="P347" s="29">
        <f>SUM(L347:O347)</f>
        <v>0</v>
      </c>
      <c r="R347" s="30">
        <f t="shared" si="149"/>
        <v>0</v>
      </c>
      <c r="S347" s="30">
        <f t="shared" si="150"/>
        <v>0</v>
      </c>
      <c r="T347" s="30">
        <f t="shared" si="151"/>
        <v>0</v>
      </c>
      <c r="U347" s="30">
        <f t="shared" si="152"/>
        <v>0</v>
      </c>
      <c r="V347" s="30">
        <f t="shared" si="153"/>
        <v>0</v>
      </c>
      <c r="X347" s="31">
        <f>$L347*$L$2</f>
        <v>0</v>
      </c>
      <c r="Y347" s="31">
        <f>IF(M347=0,0,P347-X347)</f>
        <v>0</v>
      </c>
      <c r="Z347" s="31">
        <f>IF(N347=0,0,P347-X347)</f>
        <v>0</v>
      </c>
      <c r="AA347" s="31">
        <f>IF(O347=0,0,P347-X347)</f>
        <v>0</v>
      </c>
      <c r="AB347" s="31">
        <f>SUM(X347:AA347)</f>
        <v>0</v>
      </c>
    </row>
    <row r="348" spans="1:28" ht="31.5" hidden="1" customHeight="1" outlineLevel="1" x14ac:dyDescent="0.35">
      <c r="A348" s="37" t="s">
        <v>43</v>
      </c>
      <c r="B348" s="38" t="s">
        <v>181</v>
      </c>
      <c r="C348" s="39" t="s">
        <v>45</v>
      </c>
      <c r="D348" s="48">
        <f>D349+D350+D351+D353</f>
        <v>0</v>
      </c>
      <c r="F348" s="36"/>
      <c r="G348" s="36"/>
      <c r="H348" s="36"/>
      <c r="I348" s="36"/>
      <c r="J348" s="60"/>
      <c r="L348" s="29"/>
      <c r="M348" s="29"/>
      <c r="N348" s="29"/>
      <c r="O348" s="29"/>
      <c r="P348" s="29"/>
      <c r="R348" s="36"/>
      <c r="S348" s="36"/>
      <c r="T348" s="36"/>
      <c r="U348" s="36"/>
      <c r="V348" s="36"/>
      <c r="X348" s="29"/>
      <c r="Y348" s="29"/>
      <c r="Z348" s="29"/>
      <c r="AA348" s="29"/>
      <c r="AB348" s="29"/>
    </row>
    <row r="349" spans="1:28" ht="33" hidden="1" customHeight="1" outlineLevel="1" x14ac:dyDescent="0.35">
      <c r="A349" s="61" t="s">
        <v>46</v>
      </c>
      <c r="B349" s="62" t="s">
        <v>182</v>
      </c>
      <c r="C349" s="63" t="s">
        <v>133</v>
      </c>
      <c r="D349" s="43"/>
      <c r="F349" s="28">
        <v>1</v>
      </c>
      <c r="G349" s="60">
        <v>0</v>
      </c>
      <c r="H349" s="60">
        <v>0</v>
      </c>
      <c r="I349" s="60">
        <v>0</v>
      </c>
      <c r="J349" s="60">
        <f>SUM(F349:I349)</f>
        <v>1</v>
      </c>
      <c r="L349" s="29">
        <f>ROUND($D349*F349,2)</f>
        <v>0</v>
      </c>
      <c r="M349" s="29">
        <f t="shared" ref="M349" si="154">ROUND($D349*G349,2)</f>
        <v>0</v>
      </c>
      <c r="N349" s="29">
        <f>ROUND($D349*H349,2)</f>
        <v>0</v>
      </c>
      <c r="O349" s="29">
        <f t="shared" ref="O349" si="155">ROUND($D349*I349,2)</f>
        <v>0</v>
      </c>
      <c r="P349" s="29">
        <f>SUM(L349:O349)</f>
        <v>0</v>
      </c>
      <c r="R349" s="30">
        <f>IF(L349=0,0,X349/$AB349)</f>
        <v>0</v>
      </c>
      <c r="S349" s="30">
        <f>IF(M349=0,0,Y349/$AB349)</f>
        <v>0</v>
      </c>
      <c r="T349" s="30">
        <f>IF(N349=0,0,Z349/$AB349)</f>
        <v>0</v>
      </c>
      <c r="U349" s="30">
        <f>IF(O349=0,0,AA349/$AB349)</f>
        <v>0</v>
      </c>
      <c r="V349" s="30">
        <f>IF(P349=0,0,AB349/$AB349)</f>
        <v>0</v>
      </c>
      <c r="X349" s="31">
        <f>$L349*$L$2</f>
        <v>0</v>
      </c>
      <c r="Y349" s="31">
        <v>0</v>
      </c>
      <c r="Z349" s="31">
        <v>0</v>
      </c>
      <c r="AA349" s="31">
        <f>P349-X349</f>
        <v>0</v>
      </c>
      <c r="AB349" s="31">
        <f>SUM(X349:AA349)</f>
        <v>0</v>
      </c>
    </row>
    <row r="350" spans="1:28" ht="33" hidden="1" customHeight="1" outlineLevel="1" x14ac:dyDescent="0.35">
      <c r="A350" s="41" t="s">
        <v>49</v>
      </c>
      <c r="B350" s="42" t="s">
        <v>183</v>
      </c>
      <c r="C350" s="49" t="s">
        <v>51</v>
      </c>
      <c r="D350" s="43"/>
      <c r="F350" s="36"/>
      <c r="G350" s="36"/>
      <c r="H350" s="36"/>
      <c r="I350" s="36"/>
      <c r="J350" s="60"/>
      <c r="L350" s="29"/>
      <c r="M350" s="29"/>
      <c r="N350" s="29"/>
      <c r="O350" s="29"/>
      <c r="P350" s="29"/>
      <c r="R350" s="36"/>
      <c r="S350" s="36"/>
      <c r="T350" s="36"/>
      <c r="U350" s="36"/>
      <c r="V350" s="36"/>
      <c r="X350" s="29"/>
      <c r="Y350" s="29"/>
      <c r="Z350" s="29"/>
      <c r="AA350" s="29"/>
      <c r="AB350" s="29"/>
    </row>
    <row r="351" spans="1:28" ht="46.5" hidden="1" customHeight="1" outlineLevel="1" x14ac:dyDescent="0.35">
      <c r="A351" s="44" t="s">
        <v>52</v>
      </c>
      <c r="B351" s="45" t="s">
        <v>184</v>
      </c>
      <c r="C351" s="50" t="s">
        <v>136</v>
      </c>
      <c r="D351" s="68">
        <f>D352</f>
        <v>0</v>
      </c>
      <c r="F351" s="36"/>
      <c r="G351" s="36"/>
      <c r="H351" s="36"/>
      <c r="I351" s="36"/>
      <c r="J351" s="60"/>
      <c r="L351" s="29"/>
      <c r="M351" s="29"/>
      <c r="N351" s="29"/>
      <c r="O351" s="29"/>
      <c r="P351" s="29"/>
      <c r="R351" s="36"/>
      <c r="S351" s="36"/>
      <c r="T351" s="36"/>
      <c r="U351" s="36"/>
      <c r="V351" s="36"/>
      <c r="X351" s="29"/>
      <c r="Y351" s="29"/>
      <c r="Z351" s="29"/>
      <c r="AA351" s="29"/>
      <c r="AB351" s="29"/>
    </row>
    <row r="352" spans="1:28" ht="36" hidden="1" customHeight="1" outlineLevel="1" x14ac:dyDescent="0.35">
      <c r="A352" s="41"/>
      <c r="B352" s="47" t="s">
        <v>185</v>
      </c>
      <c r="C352" s="51" t="s">
        <v>186</v>
      </c>
      <c r="D352" s="43"/>
      <c r="F352" s="36"/>
      <c r="G352" s="36"/>
      <c r="H352" s="36"/>
      <c r="I352" s="36"/>
      <c r="J352" s="60"/>
      <c r="L352" s="29"/>
      <c r="M352" s="29"/>
      <c r="N352" s="29"/>
      <c r="O352" s="29"/>
      <c r="P352" s="29"/>
      <c r="R352" s="36"/>
      <c r="S352" s="36"/>
      <c r="T352" s="36"/>
      <c r="U352" s="36"/>
      <c r="V352" s="36"/>
      <c r="X352" s="29"/>
      <c r="Y352" s="29"/>
      <c r="Z352" s="29"/>
      <c r="AA352" s="29"/>
      <c r="AB352" s="29"/>
    </row>
    <row r="353" spans="1:28" ht="43.15" hidden="1" customHeight="1" outlineLevel="1" x14ac:dyDescent="0.35">
      <c r="A353" s="44" t="s">
        <v>61</v>
      </c>
      <c r="B353" s="45" t="s">
        <v>187</v>
      </c>
      <c r="C353" s="50" t="s">
        <v>140</v>
      </c>
      <c r="D353" s="40">
        <f>D354</f>
        <v>0</v>
      </c>
      <c r="F353" s="36"/>
      <c r="G353" s="36"/>
      <c r="H353" s="36"/>
      <c r="I353" s="36"/>
      <c r="J353" s="60"/>
      <c r="L353" s="29"/>
      <c r="M353" s="29"/>
      <c r="N353" s="29"/>
      <c r="O353" s="29"/>
      <c r="P353" s="29"/>
      <c r="R353" s="36"/>
      <c r="S353" s="36"/>
      <c r="T353" s="36"/>
      <c r="U353" s="36"/>
      <c r="V353" s="36"/>
      <c r="X353" s="29"/>
      <c r="Y353" s="29"/>
      <c r="Z353" s="29"/>
      <c r="AA353" s="29"/>
      <c r="AB353" s="29"/>
    </row>
    <row r="354" spans="1:28" ht="41.65" hidden="1" customHeight="1" outlineLevel="1" x14ac:dyDescent="0.35">
      <c r="A354" s="46" t="s">
        <v>188</v>
      </c>
      <c r="B354" s="47" t="s">
        <v>189</v>
      </c>
      <c r="C354" s="34" t="s">
        <v>190</v>
      </c>
      <c r="D354" s="43"/>
      <c r="F354" s="36"/>
      <c r="G354" s="36"/>
      <c r="H354" s="36"/>
      <c r="I354" s="36"/>
      <c r="J354" s="60"/>
      <c r="L354" s="29"/>
      <c r="M354" s="29"/>
      <c r="N354" s="29"/>
      <c r="O354" s="29"/>
      <c r="P354" s="29"/>
      <c r="R354" s="36"/>
      <c r="S354" s="36"/>
      <c r="T354" s="36"/>
      <c r="U354" s="36"/>
      <c r="V354" s="36"/>
      <c r="X354" s="29"/>
      <c r="Y354" s="29"/>
      <c r="Z354" s="29"/>
      <c r="AA354" s="29"/>
      <c r="AB354" s="29"/>
    </row>
    <row r="355" spans="1:28" ht="66" hidden="1" customHeight="1" outlineLevel="1" x14ac:dyDescent="0.35">
      <c r="A355" s="61" t="s">
        <v>78</v>
      </c>
      <c r="B355" s="62" t="s">
        <v>37</v>
      </c>
      <c r="C355" s="63" t="s">
        <v>179</v>
      </c>
      <c r="D355" s="43"/>
      <c r="F355" s="28">
        <v>1</v>
      </c>
      <c r="G355" s="60">
        <v>0</v>
      </c>
      <c r="H355" s="60">
        <v>0</v>
      </c>
      <c r="I355" s="60">
        <v>0</v>
      </c>
      <c r="J355" s="60">
        <f>SUM(F355:I355)</f>
        <v>1</v>
      </c>
      <c r="L355" s="29">
        <f>ROUND($D355*F355,2)</f>
        <v>0</v>
      </c>
      <c r="M355" s="29">
        <f t="shared" ref="M355:M356" si="156">ROUND($D355*G355,2)</f>
        <v>0</v>
      </c>
      <c r="N355" s="29">
        <f>ROUND($D355*H355,2)</f>
        <v>0</v>
      </c>
      <c r="O355" s="29">
        <f t="shared" ref="O355:O356" si="157">ROUND($D355*I355,2)</f>
        <v>0</v>
      </c>
      <c r="P355" s="29">
        <f>SUM(L355:O355)</f>
        <v>0</v>
      </c>
      <c r="R355" s="30">
        <f>IF(L355=0,0,X355/$AB355)</f>
        <v>0</v>
      </c>
      <c r="S355" s="30">
        <f t="shared" ref="S355:S356" si="158">IF(M355=0,0,Y355/$AB355)</f>
        <v>0</v>
      </c>
      <c r="T355" s="30">
        <f t="shared" ref="T355:T356" si="159">IF(N355=0,0,Z355/$AB355)</f>
        <v>0</v>
      </c>
      <c r="U355" s="30">
        <f t="shared" ref="U355:U356" si="160">IF(O355=0,0,AA355/$AB355)</f>
        <v>0</v>
      </c>
      <c r="V355" s="30">
        <f t="shared" ref="V355:V356" si="161">IF(P355=0,0,AB355/$AB355)</f>
        <v>0</v>
      </c>
      <c r="X355" s="31">
        <f>$L355*$L$2</f>
        <v>0</v>
      </c>
      <c r="Y355" s="31">
        <v>0</v>
      </c>
      <c r="Z355" s="31">
        <v>0</v>
      </c>
      <c r="AA355" s="31">
        <f>P355-X355</f>
        <v>0</v>
      </c>
      <c r="AB355" s="31">
        <f>SUM(X355:AA355)</f>
        <v>0</v>
      </c>
    </row>
    <row r="356" spans="1:28" ht="73.5" customHeight="1" collapsed="1" x14ac:dyDescent="0.35">
      <c r="A356" s="24"/>
      <c r="B356" s="25" t="s">
        <v>43</v>
      </c>
      <c r="C356" s="26" t="s">
        <v>191</v>
      </c>
      <c r="D356" s="27">
        <f>D357+D359+D376-D360-D376</f>
        <v>0</v>
      </c>
      <c r="F356" s="28">
        <v>0.7</v>
      </c>
      <c r="G356" s="28">
        <v>0</v>
      </c>
      <c r="H356" s="28">
        <v>0.15</v>
      </c>
      <c r="I356" s="28">
        <v>0.15</v>
      </c>
      <c r="J356" s="60">
        <f>SUM(F356:I356)</f>
        <v>1</v>
      </c>
      <c r="L356" s="29">
        <f>ROUND($D356*F356,2)</f>
        <v>0</v>
      </c>
      <c r="M356" s="29">
        <f t="shared" si="156"/>
        <v>0</v>
      </c>
      <c r="N356" s="29">
        <f>ROUND($D356*H356,2)</f>
        <v>0</v>
      </c>
      <c r="O356" s="29">
        <f t="shared" si="157"/>
        <v>0</v>
      </c>
      <c r="P356" s="29">
        <f>SUM(L356:O356)</f>
        <v>0</v>
      </c>
      <c r="R356" s="30">
        <f t="shared" ref="R356" si="162">IF(L356=0,0,X356/$AB356)</f>
        <v>0</v>
      </c>
      <c r="S356" s="30">
        <f t="shared" si="158"/>
        <v>0</v>
      </c>
      <c r="T356" s="30">
        <f t="shared" si="159"/>
        <v>0</v>
      </c>
      <c r="U356" s="30">
        <f t="shared" si="160"/>
        <v>0</v>
      </c>
      <c r="V356" s="30">
        <f t="shared" si="161"/>
        <v>0</v>
      </c>
      <c r="X356" s="31">
        <f>$L356*$L$2</f>
        <v>0</v>
      </c>
      <c r="Y356" s="31">
        <f>IF(M356=0,0,P356-X356-AA356)</f>
        <v>0</v>
      </c>
      <c r="Z356" s="31">
        <f>IF(N356=0,0,P356-X356-AA356)</f>
        <v>0</v>
      </c>
      <c r="AA356" s="31">
        <f>IF(O356=0,0,O356)</f>
        <v>0</v>
      </c>
      <c r="AB356" s="31">
        <f>SUM(X356:AA356)</f>
        <v>0</v>
      </c>
    </row>
    <row r="357" spans="1:28" ht="33" hidden="1" customHeight="1" outlineLevel="1" x14ac:dyDescent="0.35">
      <c r="A357" s="37" t="s">
        <v>28</v>
      </c>
      <c r="B357" s="38" t="s">
        <v>46</v>
      </c>
      <c r="C357" s="39" t="s">
        <v>30</v>
      </c>
      <c r="D357" s="48">
        <f>D358</f>
        <v>0</v>
      </c>
      <c r="F357" s="36"/>
      <c r="G357" s="36"/>
      <c r="H357" s="36"/>
      <c r="I357" s="36"/>
      <c r="J357" s="60"/>
      <c r="L357" s="29"/>
      <c r="M357" s="29"/>
      <c r="N357" s="29"/>
      <c r="O357" s="29"/>
      <c r="P357" s="29"/>
      <c r="R357" s="36"/>
      <c r="S357" s="36"/>
      <c r="T357" s="36"/>
      <c r="U357" s="36"/>
      <c r="V357" s="36"/>
      <c r="X357" s="29"/>
      <c r="Y357" s="29"/>
      <c r="Z357" s="29"/>
      <c r="AA357" s="29"/>
      <c r="AB357" s="29"/>
    </row>
    <row r="358" spans="1:28" ht="76.150000000000006" hidden="1" customHeight="1" outlineLevel="1" x14ac:dyDescent="0.35">
      <c r="A358" s="41" t="s">
        <v>31</v>
      </c>
      <c r="B358" s="42" t="s">
        <v>192</v>
      </c>
      <c r="C358" s="34" t="s">
        <v>193</v>
      </c>
      <c r="D358" s="43"/>
      <c r="F358" s="36"/>
      <c r="G358" s="36"/>
      <c r="H358" s="36"/>
      <c r="I358" s="36"/>
      <c r="J358" s="60"/>
      <c r="L358" s="29"/>
      <c r="M358" s="29"/>
      <c r="N358" s="29"/>
      <c r="O358" s="29"/>
      <c r="P358" s="29"/>
      <c r="R358" s="36"/>
      <c r="S358" s="36"/>
      <c r="T358" s="36"/>
      <c r="U358" s="36"/>
      <c r="V358" s="36"/>
      <c r="X358" s="29"/>
      <c r="Y358" s="29"/>
      <c r="Z358" s="29"/>
      <c r="AA358" s="29"/>
      <c r="AB358" s="29"/>
    </row>
    <row r="359" spans="1:28" ht="31.5" hidden="1" customHeight="1" outlineLevel="1" x14ac:dyDescent="0.35">
      <c r="A359" s="37" t="s">
        <v>43</v>
      </c>
      <c r="B359" s="38" t="s">
        <v>49</v>
      </c>
      <c r="C359" s="39" t="s">
        <v>45</v>
      </c>
      <c r="D359" s="48">
        <f>D360+D361+D362+D365+D373</f>
        <v>0</v>
      </c>
      <c r="F359" s="36"/>
      <c r="G359" s="36"/>
      <c r="H359" s="36"/>
      <c r="I359" s="36"/>
      <c r="J359" s="60"/>
      <c r="L359" s="29"/>
      <c r="M359" s="29"/>
      <c r="N359" s="29"/>
      <c r="O359" s="29"/>
      <c r="P359" s="29"/>
      <c r="R359" s="36"/>
      <c r="S359" s="36"/>
      <c r="T359" s="36"/>
      <c r="U359" s="36"/>
      <c r="V359" s="36"/>
      <c r="X359" s="29"/>
      <c r="Y359" s="29"/>
      <c r="Z359" s="29"/>
      <c r="AA359" s="29"/>
      <c r="AB359" s="29"/>
    </row>
    <row r="360" spans="1:28" ht="31.5" hidden="1" customHeight="1" outlineLevel="1" x14ac:dyDescent="0.35">
      <c r="A360" s="61" t="s">
        <v>46</v>
      </c>
      <c r="B360" s="62" t="s">
        <v>194</v>
      </c>
      <c r="C360" s="63" t="s">
        <v>133</v>
      </c>
      <c r="D360" s="43"/>
      <c r="F360" s="28">
        <v>1</v>
      </c>
      <c r="G360" s="60">
        <v>0</v>
      </c>
      <c r="H360" s="60">
        <v>0</v>
      </c>
      <c r="I360" s="60">
        <v>0</v>
      </c>
      <c r="J360" s="60">
        <f>SUM(F360:I360)</f>
        <v>1</v>
      </c>
      <c r="L360" s="29">
        <f>ROUND($D360*F360,2)</f>
        <v>0</v>
      </c>
      <c r="M360" s="29">
        <f t="shared" ref="M360" si="163">ROUND($D360*G360,2)</f>
        <v>0</v>
      </c>
      <c r="N360" s="29">
        <f>ROUND($D360*H360,2)</f>
        <v>0</v>
      </c>
      <c r="O360" s="29">
        <f t="shared" ref="O360" si="164">ROUND($D360*I360,2)</f>
        <v>0</v>
      </c>
      <c r="P360" s="29">
        <f>SUM(L360:O360)</f>
        <v>0</v>
      </c>
      <c r="R360" s="30">
        <f>IF(L360=0,0,X360/$AB360)</f>
        <v>0</v>
      </c>
      <c r="S360" s="30">
        <f>IF(M360=0,0,Y360/$AB360)</f>
        <v>0</v>
      </c>
      <c r="T360" s="30">
        <f>IF(N360=0,0,Z360/$AB360)</f>
        <v>0</v>
      </c>
      <c r="U360" s="30">
        <f>IF(O360=0,0,AA360/$AB360)</f>
        <v>0</v>
      </c>
      <c r="V360" s="30">
        <f>IF(P360=0,0,AB360/$AB360)</f>
        <v>0</v>
      </c>
      <c r="X360" s="31">
        <f>$L360*$L$2</f>
        <v>0</v>
      </c>
      <c r="Y360" s="31">
        <v>0</v>
      </c>
      <c r="Z360" s="31">
        <v>0</v>
      </c>
      <c r="AA360" s="31">
        <f>P360-X360</f>
        <v>0</v>
      </c>
      <c r="AB360" s="31">
        <f>SUM(X360:AA360)</f>
        <v>0</v>
      </c>
    </row>
    <row r="361" spans="1:28" ht="33" hidden="1" customHeight="1" outlineLevel="1" x14ac:dyDescent="0.35">
      <c r="A361" s="41" t="s">
        <v>49</v>
      </c>
      <c r="B361" s="42" t="s">
        <v>195</v>
      </c>
      <c r="C361" s="49" t="s">
        <v>51</v>
      </c>
      <c r="D361" s="43"/>
      <c r="F361" s="36"/>
      <c r="G361" s="36"/>
      <c r="H361" s="36"/>
      <c r="I361" s="36"/>
      <c r="J361" s="60"/>
      <c r="L361" s="29"/>
      <c r="M361" s="29"/>
      <c r="N361" s="29"/>
      <c r="O361" s="29"/>
      <c r="P361" s="29"/>
      <c r="R361" s="36"/>
      <c r="S361" s="36"/>
      <c r="T361" s="36"/>
      <c r="U361" s="36"/>
      <c r="V361" s="36"/>
      <c r="X361" s="29"/>
      <c r="Y361" s="29"/>
      <c r="Z361" s="29"/>
      <c r="AA361" s="29"/>
      <c r="AB361" s="29"/>
    </row>
    <row r="362" spans="1:28" ht="46.5" hidden="1" customHeight="1" outlineLevel="1" x14ac:dyDescent="0.35">
      <c r="A362" s="44" t="s">
        <v>52</v>
      </c>
      <c r="B362" s="45" t="s">
        <v>196</v>
      </c>
      <c r="C362" s="50" t="s">
        <v>136</v>
      </c>
      <c r="D362" s="40">
        <f>D363+D364</f>
        <v>0</v>
      </c>
      <c r="F362" s="36"/>
      <c r="G362" s="36"/>
      <c r="H362" s="36"/>
      <c r="I362" s="36"/>
      <c r="J362" s="60"/>
      <c r="L362" s="29"/>
      <c r="M362" s="29"/>
      <c r="N362" s="29"/>
      <c r="O362" s="29"/>
      <c r="P362" s="29"/>
      <c r="R362" s="36"/>
      <c r="S362" s="36"/>
      <c r="T362" s="36"/>
      <c r="U362" s="36"/>
      <c r="V362" s="36"/>
      <c r="X362" s="29"/>
      <c r="Y362" s="29"/>
      <c r="Z362" s="29"/>
      <c r="AA362" s="29"/>
      <c r="AB362" s="29"/>
    </row>
    <row r="363" spans="1:28" ht="28.5" hidden="1" customHeight="1" outlineLevel="1" x14ac:dyDescent="0.35">
      <c r="A363" s="41"/>
      <c r="B363" s="47" t="s">
        <v>197</v>
      </c>
      <c r="C363" s="51" t="s">
        <v>56</v>
      </c>
      <c r="D363" s="43"/>
      <c r="F363" s="36"/>
      <c r="G363" s="36"/>
      <c r="H363" s="36"/>
      <c r="I363" s="36"/>
      <c r="J363" s="60"/>
      <c r="L363" s="29"/>
      <c r="M363" s="29"/>
      <c r="N363" s="29"/>
      <c r="O363" s="29"/>
      <c r="P363" s="29"/>
      <c r="R363" s="36"/>
      <c r="S363" s="36"/>
      <c r="T363" s="36"/>
      <c r="U363" s="36"/>
      <c r="V363" s="36"/>
      <c r="X363" s="29"/>
      <c r="Y363" s="29"/>
      <c r="Z363" s="29"/>
      <c r="AA363" s="29"/>
      <c r="AB363" s="29"/>
    </row>
    <row r="364" spans="1:28" ht="30.4" hidden="1" customHeight="1" outlineLevel="1" x14ac:dyDescent="0.35">
      <c r="A364" s="41"/>
      <c r="B364" s="47" t="s">
        <v>198</v>
      </c>
      <c r="C364" s="51" t="s">
        <v>58</v>
      </c>
      <c r="D364" s="43"/>
      <c r="F364" s="36"/>
      <c r="G364" s="36"/>
      <c r="H364" s="36"/>
      <c r="I364" s="36"/>
      <c r="J364" s="60"/>
      <c r="L364" s="29"/>
      <c r="M364" s="29"/>
      <c r="N364" s="29"/>
      <c r="O364" s="29"/>
      <c r="P364" s="29"/>
      <c r="R364" s="36"/>
      <c r="S364" s="36"/>
      <c r="T364" s="36"/>
      <c r="U364" s="36"/>
      <c r="V364" s="36"/>
      <c r="X364" s="29"/>
      <c r="Y364" s="29"/>
      <c r="Z364" s="29"/>
      <c r="AA364" s="29"/>
      <c r="AB364" s="29"/>
    </row>
    <row r="365" spans="1:28" ht="40.15" hidden="1" customHeight="1" outlineLevel="1" x14ac:dyDescent="0.35">
      <c r="A365" s="44" t="s">
        <v>61</v>
      </c>
      <c r="B365" s="45" t="s">
        <v>199</v>
      </c>
      <c r="C365" s="50" t="s">
        <v>140</v>
      </c>
      <c r="D365" s="48">
        <f>D366</f>
        <v>0</v>
      </c>
      <c r="F365" s="36"/>
      <c r="G365" s="36"/>
      <c r="H365" s="36"/>
      <c r="I365" s="36"/>
      <c r="J365" s="60"/>
      <c r="L365" s="29"/>
      <c r="M365" s="29"/>
      <c r="N365" s="29"/>
      <c r="O365" s="29"/>
      <c r="P365" s="29"/>
      <c r="R365" s="36"/>
      <c r="S365" s="36"/>
      <c r="T365" s="36"/>
      <c r="U365" s="36"/>
      <c r="V365" s="36"/>
      <c r="X365" s="29"/>
      <c r="Y365" s="29"/>
      <c r="Z365" s="29"/>
      <c r="AA365" s="29"/>
      <c r="AB365" s="29"/>
    </row>
    <row r="366" spans="1:28" ht="58.15" hidden="1" customHeight="1" outlineLevel="1" x14ac:dyDescent="0.35">
      <c r="A366" s="52" t="s">
        <v>141</v>
      </c>
      <c r="B366" s="53" t="s">
        <v>200</v>
      </c>
      <c r="C366" s="39" t="s">
        <v>201</v>
      </c>
      <c r="D366" s="48">
        <f>D367+D368</f>
        <v>0</v>
      </c>
      <c r="F366" s="36"/>
      <c r="G366" s="36"/>
      <c r="H366" s="36"/>
      <c r="I366" s="36"/>
      <c r="J366" s="60"/>
      <c r="L366" s="29"/>
      <c r="M366" s="29"/>
      <c r="N366" s="29"/>
      <c r="O366" s="29"/>
      <c r="P366" s="29"/>
      <c r="R366" s="36"/>
      <c r="S366" s="36"/>
      <c r="T366" s="36"/>
      <c r="U366" s="36"/>
      <c r="V366" s="36"/>
      <c r="X366" s="29"/>
      <c r="Y366" s="29"/>
      <c r="Z366" s="29"/>
      <c r="AA366" s="29"/>
      <c r="AB366" s="29"/>
    </row>
    <row r="367" spans="1:28" ht="37.5" hidden="1" customHeight="1" outlineLevel="1" x14ac:dyDescent="0.35">
      <c r="A367" s="41"/>
      <c r="B367" s="47" t="s">
        <v>202</v>
      </c>
      <c r="C367" s="51" t="s">
        <v>145</v>
      </c>
      <c r="D367" s="43"/>
      <c r="F367" s="36"/>
      <c r="G367" s="36"/>
      <c r="H367" s="36"/>
      <c r="I367" s="36"/>
      <c r="J367" s="60"/>
      <c r="L367" s="29"/>
      <c r="M367" s="29"/>
      <c r="N367" s="29"/>
      <c r="O367" s="29"/>
      <c r="P367" s="29"/>
      <c r="R367" s="36"/>
      <c r="S367" s="36"/>
      <c r="T367" s="36"/>
      <c r="U367" s="36"/>
      <c r="V367" s="36"/>
      <c r="X367" s="29"/>
      <c r="Y367" s="29"/>
      <c r="Z367" s="29"/>
      <c r="AA367" s="29"/>
      <c r="AB367" s="29"/>
    </row>
    <row r="368" spans="1:28" ht="73.150000000000006" hidden="1" customHeight="1" outlineLevel="1" x14ac:dyDescent="0.35">
      <c r="A368" s="41"/>
      <c r="B368" s="47" t="s">
        <v>203</v>
      </c>
      <c r="C368" s="51" t="s">
        <v>204</v>
      </c>
      <c r="D368" s="43"/>
      <c r="F368" s="36"/>
      <c r="G368" s="36"/>
      <c r="H368" s="36"/>
      <c r="I368" s="36"/>
      <c r="J368" s="60"/>
      <c r="L368" s="29"/>
      <c r="M368" s="29"/>
      <c r="N368" s="29"/>
      <c r="O368" s="29"/>
      <c r="P368" s="29"/>
      <c r="R368" s="36"/>
      <c r="S368" s="36"/>
      <c r="T368" s="36"/>
      <c r="U368" s="36"/>
      <c r="V368" s="36"/>
      <c r="X368" s="29"/>
      <c r="Y368" s="29"/>
      <c r="Z368" s="29"/>
      <c r="AA368" s="29"/>
      <c r="AB368" s="29"/>
    </row>
    <row r="369" spans="1:28" ht="97.15" hidden="1" customHeight="1" outlineLevel="1" x14ac:dyDescent="0.35">
      <c r="A369" s="52" t="s">
        <v>146</v>
      </c>
      <c r="B369" s="53" t="s">
        <v>205</v>
      </c>
      <c r="C369" s="39" t="s">
        <v>148</v>
      </c>
      <c r="D369" s="40">
        <f>D370</f>
        <v>0</v>
      </c>
      <c r="F369" s="36"/>
      <c r="G369" s="36"/>
      <c r="H369" s="36"/>
      <c r="I369" s="36"/>
      <c r="J369" s="60"/>
      <c r="L369" s="29"/>
      <c r="M369" s="29"/>
      <c r="N369" s="29"/>
      <c r="O369" s="29"/>
      <c r="P369" s="29"/>
      <c r="R369" s="36"/>
      <c r="S369" s="36"/>
      <c r="T369" s="36"/>
      <c r="U369" s="36"/>
      <c r="V369" s="36"/>
      <c r="X369" s="29"/>
      <c r="Y369" s="29"/>
      <c r="Z369" s="29"/>
      <c r="AA369" s="29"/>
      <c r="AB369" s="29"/>
    </row>
    <row r="370" spans="1:28" ht="33.75" hidden="1" customHeight="1" outlineLevel="1" x14ac:dyDescent="0.35">
      <c r="A370" s="41"/>
      <c r="B370" s="47" t="s">
        <v>206</v>
      </c>
      <c r="C370" s="51" t="s">
        <v>207</v>
      </c>
      <c r="D370" s="43"/>
      <c r="F370" s="36"/>
      <c r="G370" s="36"/>
      <c r="H370" s="36"/>
      <c r="I370" s="36"/>
      <c r="J370" s="60"/>
      <c r="L370" s="29"/>
      <c r="M370" s="29"/>
      <c r="N370" s="29"/>
      <c r="O370" s="29"/>
      <c r="P370" s="29"/>
      <c r="R370" s="36"/>
      <c r="S370" s="36"/>
      <c r="T370" s="36"/>
      <c r="U370" s="36"/>
      <c r="V370" s="36"/>
      <c r="X370" s="29"/>
      <c r="Y370" s="29"/>
      <c r="Z370" s="29"/>
      <c r="AA370" s="29"/>
      <c r="AB370" s="29"/>
    </row>
    <row r="371" spans="1:28" ht="33.75" hidden="1" customHeight="1" outlineLevel="1" x14ac:dyDescent="0.35">
      <c r="A371" s="52" t="s">
        <v>64</v>
      </c>
      <c r="B371" s="53" t="s">
        <v>208</v>
      </c>
      <c r="C371" s="39" t="s">
        <v>152</v>
      </c>
      <c r="D371" s="40">
        <f>D372</f>
        <v>0</v>
      </c>
      <c r="F371" s="36"/>
      <c r="G371" s="36"/>
      <c r="H371" s="36"/>
      <c r="I371" s="36"/>
      <c r="J371" s="60"/>
      <c r="L371" s="29"/>
      <c r="M371" s="29"/>
      <c r="N371" s="29"/>
      <c r="O371" s="29"/>
      <c r="P371" s="29"/>
      <c r="R371" s="36"/>
      <c r="S371" s="36"/>
      <c r="T371" s="36"/>
      <c r="U371" s="36"/>
      <c r="V371" s="36"/>
      <c r="X371" s="29"/>
      <c r="Y371" s="29"/>
      <c r="Z371" s="29"/>
      <c r="AA371" s="29"/>
      <c r="AB371" s="29"/>
    </row>
    <row r="372" spans="1:28" ht="33.75" hidden="1" customHeight="1" outlineLevel="1" x14ac:dyDescent="0.35">
      <c r="A372" s="46"/>
      <c r="B372" s="47" t="s">
        <v>209</v>
      </c>
      <c r="C372" s="51" t="s">
        <v>210</v>
      </c>
      <c r="D372" s="43"/>
      <c r="F372" s="36"/>
      <c r="G372" s="36"/>
      <c r="H372" s="36"/>
      <c r="I372" s="36"/>
      <c r="J372" s="60"/>
      <c r="L372" s="29"/>
      <c r="M372" s="29"/>
      <c r="N372" s="29"/>
      <c r="O372" s="29"/>
      <c r="P372" s="29"/>
      <c r="R372" s="36"/>
      <c r="S372" s="36"/>
      <c r="T372" s="36"/>
      <c r="U372" s="36"/>
      <c r="V372" s="36"/>
      <c r="X372" s="29"/>
      <c r="Y372" s="29"/>
      <c r="Z372" s="29"/>
      <c r="AA372" s="29"/>
      <c r="AB372" s="29"/>
    </row>
    <row r="373" spans="1:28" ht="40.9" hidden="1" customHeight="1" outlineLevel="1" x14ac:dyDescent="0.35">
      <c r="A373" s="44" t="s">
        <v>155</v>
      </c>
      <c r="B373" s="45" t="s">
        <v>211</v>
      </c>
      <c r="C373" s="39" t="s">
        <v>157</v>
      </c>
      <c r="D373" s="48">
        <f>D374</f>
        <v>0</v>
      </c>
      <c r="F373" s="36"/>
      <c r="G373" s="36"/>
      <c r="H373" s="36"/>
      <c r="I373" s="36"/>
      <c r="J373" s="60"/>
      <c r="L373" s="29"/>
      <c r="M373" s="29"/>
      <c r="N373" s="29"/>
      <c r="O373" s="29"/>
      <c r="P373" s="29"/>
      <c r="R373" s="36"/>
      <c r="S373" s="36"/>
      <c r="T373" s="36"/>
      <c r="U373" s="36"/>
      <c r="V373" s="36"/>
      <c r="X373" s="29"/>
      <c r="Y373" s="29"/>
      <c r="Z373" s="29"/>
      <c r="AA373" s="29"/>
      <c r="AB373" s="29"/>
    </row>
    <row r="374" spans="1:28" ht="41.65" hidden="1" customHeight="1" outlineLevel="1" x14ac:dyDescent="0.35">
      <c r="A374" s="52" t="s">
        <v>158</v>
      </c>
      <c r="B374" s="53" t="s">
        <v>212</v>
      </c>
      <c r="C374" s="39" t="s">
        <v>213</v>
      </c>
      <c r="D374" s="48">
        <f>D375</f>
        <v>0</v>
      </c>
      <c r="F374" s="36"/>
      <c r="G374" s="36"/>
      <c r="H374" s="36"/>
      <c r="I374" s="36"/>
      <c r="J374" s="60"/>
      <c r="L374" s="29"/>
      <c r="M374" s="29"/>
      <c r="N374" s="29"/>
      <c r="O374" s="29"/>
      <c r="P374" s="29"/>
      <c r="R374" s="36"/>
      <c r="S374" s="36"/>
      <c r="T374" s="36"/>
      <c r="U374" s="36"/>
      <c r="V374" s="36"/>
      <c r="X374" s="29"/>
      <c r="Y374" s="29"/>
      <c r="Z374" s="29"/>
      <c r="AA374" s="29"/>
      <c r="AB374" s="29"/>
    </row>
    <row r="375" spans="1:28" ht="37.5" hidden="1" customHeight="1" outlineLevel="1" x14ac:dyDescent="0.35">
      <c r="A375" s="41"/>
      <c r="B375" s="47" t="s">
        <v>214</v>
      </c>
      <c r="C375" s="51" t="s">
        <v>215</v>
      </c>
      <c r="D375" s="43"/>
      <c r="F375" s="36"/>
      <c r="G375" s="36"/>
      <c r="H375" s="36"/>
      <c r="I375" s="36"/>
      <c r="J375" s="60"/>
      <c r="L375" s="29"/>
      <c r="M375" s="29"/>
      <c r="N375" s="29"/>
      <c r="O375" s="29"/>
      <c r="P375" s="29"/>
      <c r="R375" s="36"/>
      <c r="S375" s="36"/>
      <c r="T375" s="36"/>
      <c r="U375" s="36"/>
      <c r="V375" s="36"/>
      <c r="X375" s="29"/>
      <c r="Y375" s="29"/>
      <c r="Z375" s="29"/>
      <c r="AA375" s="29"/>
      <c r="AB375" s="29"/>
    </row>
    <row r="376" spans="1:28" ht="40.9" hidden="1" customHeight="1" outlineLevel="1" x14ac:dyDescent="0.35">
      <c r="A376" s="64" t="s">
        <v>78</v>
      </c>
      <c r="B376" s="65" t="s">
        <v>52</v>
      </c>
      <c r="C376" s="63" t="s">
        <v>216</v>
      </c>
      <c r="D376" s="43"/>
      <c r="F376" s="28">
        <v>1</v>
      </c>
      <c r="G376" s="60">
        <v>0</v>
      </c>
      <c r="H376" s="60">
        <v>0</v>
      </c>
      <c r="I376" s="60">
        <v>0</v>
      </c>
      <c r="J376" s="60">
        <f>SUM(F376:I376)</f>
        <v>1</v>
      </c>
      <c r="L376" s="29">
        <f>ROUND($D376*F376,2)</f>
        <v>0</v>
      </c>
      <c r="M376" s="29">
        <f t="shared" ref="M376:M377" si="165">ROUND($D376*G376,2)</f>
        <v>0</v>
      </c>
      <c r="N376" s="29">
        <f>ROUND($D376*H376,2)</f>
        <v>0</v>
      </c>
      <c r="O376" s="29">
        <f t="shared" ref="O376:O377" si="166">ROUND($D376*I376,2)</f>
        <v>0</v>
      </c>
      <c r="P376" s="29">
        <f>SUM(L376:O376)</f>
        <v>0</v>
      </c>
      <c r="R376" s="30">
        <f t="shared" ref="R376:R377" si="167">IF(L376=0,0,X376/$AB376)</f>
        <v>0</v>
      </c>
      <c r="S376" s="30">
        <f t="shared" ref="S376:S377" si="168">IF(M376=0,0,Y376/$AB376)</f>
        <v>0</v>
      </c>
      <c r="T376" s="30">
        <f t="shared" ref="T376:T377" si="169">IF(N376=0,0,Z376/$AB376)</f>
        <v>0</v>
      </c>
      <c r="U376" s="30">
        <f t="shared" ref="U376:U377" si="170">IF(O376=0,0,AA376/$AB376)</f>
        <v>0</v>
      </c>
      <c r="V376" s="30">
        <f t="shared" ref="V376:V377" si="171">IF(P376=0,0,AB376/$AB376)</f>
        <v>0</v>
      </c>
      <c r="X376" s="31">
        <f>$L376*$L$2</f>
        <v>0</v>
      </c>
      <c r="Y376" s="31">
        <v>0</v>
      </c>
      <c r="Z376" s="31">
        <v>0</v>
      </c>
      <c r="AA376" s="31">
        <f>P376-X376</f>
        <v>0</v>
      </c>
      <c r="AB376" s="31">
        <f>SUM(X376:AA376)</f>
        <v>0</v>
      </c>
    </row>
    <row r="377" spans="1:28" ht="103.15" customHeight="1" collapsed="1" x14ac:dyDescent="0.35">
      <c r="A377" s="24"/>
      <c r="B377" s="25" t="s">
        <v>217</v>
      </c>
      <c r="C377" s="26" t="s">
        <v>218</v>
      </c>
      <c r="D377" s="27">
        <f>D378</f>
        <v>0</v>
      </c>
      <c r="F377" s="28">
        <v>0.85</v>
      </c>
      <c r="G377" s="28">
        <v>0</v>
      </c>
      <c r="H377" s="28">
        <v>0.15</v>
      </c>
      <c r="I377" s="28">
        <v>0</v>
      </c>
      <c r="J377" s="60">
        <f>SUM(F377:I377)</f>
        <v>1</v>
      </c>
      <c r="L377" s="29">
        <f>ROUND($D377*F377,2)</f>
        <v>0</v>
      </c>
      <c r="M377" s="29">
        <f t="shared" si="165"/>
        <v>0</v>
      </c>
      <c r="N377" s="29">
        <f>ROUND($D377*H377,2)</f>
        <v>0</v>
      </c>
      <c r="O377" s="29">
        <f t="shared" si="166"/>
        <v>0</v>
      </c>
      <c r="P377" s="29">
        <f>SUM(L377:O377)</f>
        <v>0</v>
      </c>
      <c r="R377" s="30">
        <f t="shared" si="167"/>
        <v>0</v>
      </c>
      <c r="S377" s="30">
        <f t="shared" si="168"/>
        <v>0</v>
      </c>
      <c r="T377" s="30">
        <f t="shared" si="169"/>
        <v>0</v>
      </c>
      <c r="U377" s="30">
        <f t="shared" si="170"/>
        <v>0</v>
      </c>
      <c r="V377" s="30">
        <f t="shared" si="171"/>
        <v>0</v>
      </c>
      <c r="X377" s="31">
        <f>$L377*$L$2</f>
        <v>0</v>
      </c>
      <c r="Y377" s="31">
        <f>IF(M377=0,0,P377-X377)</f>
        <v>0</v>
      </c>
      <c r="Z377" s="31">
        <f>IF(N377=0,0,P377-X377)</f>
        <v>0</v>
      </c>
      <c r="AA377" s="31">
        <f>IF(O377=0,0,P377-X377)</f>
        <v>0</v>
      </c>
      <c r="AB377" s="31">
        <f>SUM(X377:AA377)</f>
        <v>0</v>
      </c>
    </row>
    <row r="378" spans="1:28" ht="31.5" hidden="1" customHeight="1" outlineLevel="1" x14ac:dyDescent="0.35">
      <c r="A378" s="37" t="s">
        <v>43</v>
      </c>
      <c r="B378" s="38" t="s">
        <v>219</v>
      </c>
      <c r="C378" s="39" t="s">
        <v>45</v>
      </c>
      <c r="D378" s="48">
        <f>D379</f>
        <v>0</v>
      </c>
      <c r="F378" s="36"/>
      <c r="G378" s="36"/>
      <c r="H378" s="36"/>
      <c r="I378" s="36"/>
      <c r="J378" s="36"/>
      <c r="L378" s="29"/>
      <c r="M378" s="29"/>
      <c r="N378" s="29"/>
      <c r="O378" s="29"/>
      <c r="P378" s="29"/>
      <c r="R378" s="36"/>
      <c r="S378" s="36"/>
      <c r="T378" s="36"/>
      <c r="U378" s="36"/>
      <c r="V378" s="36"/>
      <c r="X378" s="29"/>
      <c r="Y378" s="29"/>
      <c r="Z378" s="29"/>
      <c r="AA378" s="29"/>
      <c r="AB378" s="29"/>
    </row>
    <row r="379" spans="1:28" ht="39" hidden="1" customHeight="1" outlineLevel="1" x14ac:dyDescent="0.35">
      <c r="A379" s="44" t="s">
        <v>61</v>
      </c>
      <c r="B379" s="45" t="s">
        <v>220</v>
      </c>
      <c r="C379" s="39" t="s">
        <v>63</v>
      </c>
      <c r="D379" s="48">
        <f>D380</f>
        <v>0</v>
      </c>
      <c r="F379" s="36"/>
      <c r="G379" s="36"/>
      <c r="H379" s="36"/>
      <c r="I379" s="36"/>
      <c r="J379" s="36"/>
      <c r="L379" s="29"/>
      <c r="M379" s="29"/>
      <c r="N379" s="29"/>
      <c r="O379" s="29"/>
      <c r="P379" s="29"/>
      <c r="R379" s="36"/>
      <c r="S379" s="36"/>
      <c r="T379" s="36"/>
      <c r="U379" s="36"/>
      <c r="V379" s="36"/>
      <c r="X379" s="29"/>
      <c r="Y379" s="29"/>
      <c r="Z379" s="29"/>
      <c r="AA379" s="29"/>
      <c r="AB379" s="29"/>
    </row>
    <row r="380" spans="1:28" ht="108.4" hidden="1" customHeight="1" outlineLevel="1" x14ac:dyDescent="0.35">
      <c r="A380" s="46" t="s">
        <v>141</v>
      </c>
      <c r="B380" s="47" t="s">
        <v>221</v>
      </c>
      <c r="C380" s="34" t="s">
        <v>222</v>
      </c>
      <c r="D380" s="43"/>
      <c r="F380" s="36"/>
      <c r="G380" s="36"/>
      <c r="H380" s="36"/>
      <c r="I380" s="36"/>
      <c r="J380" s="36"/>
      <c r="L380" s="29"/>
      <c r="M380" s="29"/>
      <c r="N380" s="29"/>
      <c r="O380" s="29"/>
      <c r="P380" s="29"/>
      <c r="R380" s="36"/>
      <c r="S380" s="36"/>
      <c r="T380" s="36"/>
      <c r="U380" s="36"/>
      <c r="V380" s="36"/>
      <c r="X380" s="29"/>
      <c r="Y380" s="29"/>
      <c r="Z380" s="29"/>
      <c r="AA380" s="29"/>
      <c r="AB380" s="29"/>
    </row>
    <row r="381" spans="1:28" ht="24.75" customHeight="1" collapsed="1" x14ac:dyDescent="0.35">
      <c r="A381" s="76" t="s">
        <v>223</v>
      </c>
      <c r="B381" s="76"/>
      <c r="C381" s="75"/>
      <c r="D381" s="74"/>
      <c r="E381" s="74"/>
      <c r="F381" s="74"/>
      <c r="G381" s="74"/>
      <c r="H381" s="74"/>
      <c r="I381" s="74"/>
      <c r="J381" s="74"/>
      <c r="K381" s="74"/>
      <c r="L381" s="74"/>
      <c r="M381" s="74"/>
      <c r="N381" s="74"/>
      <c r="O381" s="74"/>
      <c r="P381" s="74"/>
      <c r="Q381" s="74"/>
      <c r="R381" s="74"/>
      <c r="S381" s="74"/>
      <c r="T381" s="74"/>
      <c r="U381" s="74"/>
      <c r="V381" s="74"/>
      <c r="W381" s="74"/>
      <c r="X381" s="74"/>
      <c r="Y381" s="74"/>
      <c r="Z381" s="74"/>
      <c r="AA381" s="74"/>
      <c r="AB381" s="74"/>
    </row>
    <row r="382" spans="1:28" ht="24" customHeight="1" x14ac:dyDescent="0.35">
      <c r="A382" s="81" t="s">
        <v>21</v>
      </c>
      <c r="B382" s="82"/>
      <c r="C382" s="83"/>
      <c r="D382" s="19">
        <f>D384+D406+D422+D437+D459+D460+D465+D470+D471+D480+D484+D500+D501+D473+D479+D442+D444</f>
        <v>0</v>
      </c>
      <c r="F382" s="20" t="e">
        <f>L382/$P$382</f>
        <v>#DIV/0!</v>
      </c>
      <c r="G382" s="20" t="e">
        <f t="shared" ref="G382:J382" si="172">M382/$P$382</f>
        <v>#DIV/0!</v>
      </c>
      <c r="H382" s="20" t="e">
        <f t="shared" si="172"/>
        <v>#DIV/0!</v>
      </c>
      <c r="I382" s="20" t="e">
        <f t="shared" si="172"/>
        <v>#DIV/0!</v>
      </c>
      <c r="J382" s="20" t="e">
        <f t="shared" si="172"/>
        <v>#DIV/0!</v>
      </c>
      <c r="L382" s="21">
        <f>SUM(L384:L504)</f>
        <v>0</v>
      </c>
      <c r="M382" s="21">
        <f t="shared" ref="M382:N382" si="173">SUM(M384:M504)</f>
        <v>0</v>
      </c>
      <c r="N382" s="21">
        <f t="shared" si="173"/>
        <v>0</v>
      </c>
      <c r="O382" s="21">
        <f>SUM(O384:O504)</f>
        <v>0</v>
      </c>
      <c r="P382" s="21">
        <f>SUM(P384:P504)</f>
        <v>0</v>
      </c>
      <c r="R382" s="22" t="e">
        <f>X382/$P$382</f>
        <v>#DIV/0!</v>
      </c>
      <c r="S382" s="22" t="e">
        <f t="shared" ref="S382:V382" si="174">Y382/$P$382</f>
        <v>#DIV/0!</v>
      </c>
      <c r="T382" s="22" t="e">
        <f t="shared" si="174"/>
        <v>#DIV/0!</v>
      </c>
      <c r="U382" s="22" t="e">
        <f t="shared" si="174"/>
        <v>#DIV/0!</v>
      </c>
      <c r="V382" s="22" t="e">
        <f t="shared" si="174"/>
        <v>#DIV/0!</v>
      </c>
      <c r="X382" s="23">
        <f>SUM(X384:X504)</f>
        <v>0</v>
      </c>
      <c r="Y382" s="23">
        <f t="shared" ref="Y382:Z382" si="175">SUM(Y384:Y504)</f>
        <v>0</v>
      </c>
      <c r="Z382" s="23">
        <f t="shared" si="175"/>
        <v>0</v>
      </c>
      <c r="AA382" s="23">
        <f>SUM(AA384:AA504)</f>
        <v>0</v>
      </c>
      <c r="AB382" s="23">
        <f>SUM(AB384:AB504)</f>
        <v>0</v>
      </c>
    </row>
    <row r="383" spans="1:28" ht="24" customHeight="1" x14ac:dyDescent="0.35">
      <c r="A383" s="71"/>
      <c r="B383" s="72"/>
      <c r="C383" s="73" t="s">
        <v>22</v>
      </c>
      <c r="D383" s="27">
        <f>D442+D444+D459+D465+D470+D473+D479+D484+D500</f>
        <v>0</v>
      </c>
      <c r="F383" s="36"/>
      <c r="G383" s="36"/>
      <c r="H383" s="36"/>
      <c r="I383" s="36"/>
      <c r="J383" s="36"/>
      <c r="L383" s="29">
        <f t="shared" ref="L383:P383" si="176">L442+L444+L459+L465+L470+L473+L479+L484+L500</f>
        <v>0</v>
      </c>
      <c r="M383" s="29">
        <f t="shared" si="176"/>
        <v>0</v>
      </c>
      <c r="N383" s="29">
        <f t="shared" si="176"/>
        <v>0</v>
      </c>
      <c r="O383" s="29">
        <f t="shared" si="176"/>
        <v>0</v>
      </c>
      <c r="P383" s="29">
        <f t="shared" si="176"/>
        <v>0</v>
      </c>
      <c r="R383" s="30">
        <f t="shared" ref="R383:V384" si="177">IF(L383=0,0,X383/$AB383)</f>
        <v>0</v>
      </c>
      <c r="S383" s="30">
        <f t="shared" si="177"/>
        <v>0</v>
      </c>
      <c r="T383" s="30">
        <f t="shared" si="177"/>
        <v>0</v>
      </c>
      <c r="U383" s="30">
        <f t="shared" si="177"/>
        <v>0</v>
      </c>
      <c r="V383" s="30">
        <f t="shared" si="177"/>
        <v>0</v>
      </c>
      <c r="X383" s="31">
        <f>X442+X444+X459+X465+X470+X473+X479+X484+X500</f>
        <v>0</v>
      </c>
      <c r="Y383" s="31">
        <f t="shared" ref="Y383:AB383" si="178">Y442+Y444+Y459+Y465+Y470+Y473+Y479+Y484+Y500</f>
        <v>0</v>
      </c>
      <c r="Z383" s="31">
        <f t="shared" si="178"/>
        <v>0</v>
      </c>
      <c r="AA383" s="31">
        <f t="shared" si="178"/>
        <v>0</v>
      </c>
      <c r="AB383" s="31">
        <f t="shared" si="178"/>
        <v>0</v>
      </c>
    </row>
    <row r="384" spans="1:28" ht="41.65" customHeight="1" x14ac:dyDescent="0.35">
      <c r="A384" s="24"/>
      <c r="B384" s="25" t="s">
        <v>23</v>
      </c>
      <c r="C384" s="26" t="s">
        <v>24</v>
      </c>
      <c r="D384" s="27">
        <f>D385+D386+D388+D391+D403+D404+D405</f>
        <v>0</v>
      </c>
      <c r="F384" s="28">
        <v>0.85</v>
      </c>
      <c r="G384" s="28">
        <v>0</v>
      </c>
      <c r="H384" s="28">
        <v>0.15</v>
      </c>
      <c r="I384" s="28">
        <v>0</v>
      </c>
      <c r="J384" s="60">
        <f>SUM(F384:I384)</f>
        <v>1</v>
      </c>
      <c r="L384" s="29">
        <f>ROUND($D384*F384,2)</f>
        <v>0</v>
      </c>
      <c r="M384" s="29">
        <f t="shared" ref="M384" si="179">ROUND($D384*G384,2)</f>
        <v>0</v>
      </c>
      <c r="N384" s="29">
        <f>ROUND($D384*H384,2)</f>
        <v>0</v>
      </c>
      <c r="O384" s="29">
        <f t="shared" ref="O384" si="180">ROUND($D384*I384,2)</f>
        <v>0</v>
      </c>
      <c r="P384" s="29">
        <f>SUM(L384:O384)</f>
        <v>0</v>
      </c>
      <c r="R384" s="30">
        <f t="shared" si="177"/>
        <v>0</v>
      </c>
      <c r="S384" s="30">
        <f t="shared" si="177"/>
        <v>0</v>
      </c>
      <c r="T384" s="30">
        <f t="shared" si="177"/>
        <v>0</v>
      </c>
      <c r="U384" s="30">
        <f t="shared" si="177"/>
        <v>0</v>
      </c>
      <c r="V384" s="30">
        <f t="shared" si="177"/>
        <v>0</v>
      </c>
      <c r="X384" s="31">
        <f>$L384*$L$2</f>
        <v>0</v>
      </c>
      <c r="Y384" s="31">
        <f>IF(M384=0,0,P384-X384)</f>
        <v>0</v>
      </c>
      <c r="Z384" s="31">
        <f>IF(N384=0,0,P384-X384)</f>
        <v>0</v>
      </c>
      <c r="AA384" s="31">
        <f>IF(O384=0,0,P384-X384)</f>
        <v>0</v>
      </c>
      <c r="AB384" s="31">
        <f>SUM(X384:AA384)</f>
        <v>0</v>
      </c>
    </row>
    <row r="385" spans="1:28" ht="82" hidden="1" outlineLevel="1" x14ac:dyDescent="0.35">
      <c r="A385" s="32" t="s">
        <v>25</v>
      </c>
      <c r="B385" s="33" t="s">
        <v>26</v>
      </c>
      <c r="C385" s="34" t="s">
        <v>27</v>
      </c>
      <c r="D385" s="35"/>
      <c r="F385" s="36"/>
      <c r="G385" s="36"/>
      <c r="H385" s="36"/>
      <c r="I385" s="36"/>
      <c r="J385" s="60"/>
      <c r="L385" s="29"/>
      <c r="M385" s="29"/>
      <c r="N385" s="29"/>
      <c r="O385" s="29"/>
      <c r="P385" s="29"/>
      <c r="R385" s="36"/>
      <c r="S385" s="36"/>
      <c r="T385" s="36"/>
      <c r="U385" s="36"/>
      <c r="V385" s="36"/>
      <c r="X385" s="29"/>
      <c r="Y385" s="29"/>
      <c r="Z385" s="29"/>
      <c r="AA385" s="29"/>
      <c r="AB385" s="29"/>
    </row>
    <row r="386" spans="1:28" ht="31.5" hidden="1" customHeight="1" outlineLevel="1" x14ac:dyDescent="0.35">
      <c r="A386" s="37" t="s">
        <v>28</v>
      </c>
      <c r="B386" s="38" t="s">
        <v>29</v>
      </c>
      <c r="C386" s="39" t="s">
        <v>30</v>
      </c>
      <c r="D386" s="40">
        <f>D387</f>
        <v>0</v>
      </c>
      <c r="F386" s="36"/>
      <c r="G386" s="36"/>
      <c r="H386" s="36"/>
      <c r="I386" s="36"/>
      <c r="J386" s="60"/>
      <c r="L386" s="29"/>
      <c r="M386" s="29"/>
      <c r="N386" s="29"/>
      <c r="O386" s="29"/>
      <c r="P386" s="29"/>
      <c r="R386" s="36"/>
      <c r="S386" s="36"/>
      <c r="T386" s="36"/>
      <c r="U386" s="36"/>
      <c r="V386" s="36"/>
      <c r="X386" s="29"/>
      <c r="Y386" s="29"/>
      <c r="Z386" s="29"/>
      <c r="AA386" s="29"/>
      <c r="AB386" s="29"/>
    </row>
    <row r="387" spans="1:28" ht="31.5" hidden="1" customHeight="1" outlineLevel="1" x14ac:dyDescent="0.35">
      <c r="A387" s="41" t="s">
        <v>31</v>
      </c>
      <c r="B387" s="42" t="s">
        <v>32</v>
      </c>
      <c r="C387" s="34" t="s">
        <v>33</v>
      </c>
      <c r="D387" s="43"/>
      <c r="F387" s="36"/>
      <c r="G387" s="36"/>
      <c r="H387" s="36"/>
      <c r="I387" s="36"/>
      <c r="J387" s="60"/>
      <c r="L387" s="29"/>
      <c r="M387" s="29"/>
      <c r="N387" s="29"/>
      <c r="O387" s="29"/>
      <c r="P387" s="29"/>
      <c r="R387" s="36"/>
      <c r="S387" s="36"/>
      <c r="T387" s="36"/>
      <c r="U387" s="36"/>
      <c r="V387" s="36"/>
      <c r="X387" s="29"/>
      <c r="Y387" s="29"/>
      <c r="Z387" s="29"/>
      <c r="AA387" s="29"/>
      <c r="AB387" s="29"/>
    </row>
    <row r="388" spans="1:28" ht="31.5" hidden="1" customHeight="1" outlineLevel="1" x14ac:dyDescent="0.35">
      <c r="A388" s="37" t="s">
        <v>34</v>
      </c>
      <c r="B388" s="38" t="s">
        <v>35</v>
      </c>
      <c r="C388" s="39" t="s">
        <v>36</v>
      </c>
      <c r="D388" s="40">
        <f>D389</f>
        <v>0</v>
      </c>
      <c r="F388" s="36"/>
      <c r="G388" s="36"/>
      <c r="H388" s="36"/>
      <c r="I388" s="36"/>
      <c r="J388" s="60"/>
      <c r="L388" s="29"/>
      <c r="M388" s="29"/>
      <c r="N388" s="29"/>
      <c r="O388" s="29"/>
      <c r="P388" s="29"/>
      <c r="R388" s="36"/>
      <c r="S388" s="36"/>
      <c r="T388" s="36"/>
      <c r="U388" s="36"/>
      <c r="V388" s="36"/>
      <c r="X388" s="29"/>
      <c r="Y388" s="29"/>
      <c r="Z388" s="29"/>
      <c r="AA388" s="29"/>
      <c r="AB388" s="29"/>
    </row>
    <row r="389" spans="1:28" ht="33" hidden="1" customHeight="1" outlineLevel="1" x14ac:dyDescent="0.35">
      <c r="A389" s="44" t="s">
        <v>37</v>
      </c>
      <c r="B389" s="45" t="s">
        <v>38</v>
      </c>
      <c r="C389" s="39" t="s">
        <v>39</v>
      </c>
      <c r="D389" s="40">
        <f>D390</f>
        <v>0</v>
      </c>
      <c r="F389" s="36"/>
      <c r="G389" s="36"/>
      <c r="H389" s="36"/>
      <c r="I389" s="36"/>
      <c r="J389" s="60"/>
      <c r="L389" s="29"/>
      <c r="M389" s="29"/>
      <c r="N389" s="29"/>
      <c r="O389" s="29"/>
      <c r="P389" s="29"/>
      <c r="R389" s="36"/>
      <c r="S389" s="36"/>
      <c r="T389" s="36"/>
      <c r="U389" s="36"/>
      <c r="V389" s="36"/>
      <c r="X389" s="29"/>
      <c r="Y389" s="29"/>
      <c r="Z389" s="29"/>
      <c r="AA389" s="29"/>
      <c r="AB389" s="29"/>
    </row>
    <row r="390" spans="1:28" ht="71.650000000000006" hidden="1" customHeight="1" outlineLevel="1" x14ac:dyDescent="0.35">
      <c r="A390" s="46" t="s">
        <v>40</v>
      </c>
      <c r="B390" s="47" t="s">
        <v>41</v>
      </c>
      <c r="C390" s="34" t="s">
        <v>42</v>
      </c>
      <c r="D390" s="43"/>
      <c r="F390" s="36"/>
      <c r="G390" s="36"/>
      <c r="H390" s="36"/>
      <c r="I390" s="36"/>
      <c r="J390" s="60"/>
      <c r="L390" s="29"/>
      <c r="M390" s="29"/>
      <c r="N390" s="29"/>
      <c r="O390" s="29"/>
      <c r="P390" s="29"/>
      <c r="R390" s="36"/>
      <c r="S390" s="36"/>
      <c r="T390" s="36"/>
      <c r="U390" s="36"/>
      <c r="V390" s="36"/>
      <c r="X390" s="29"/>
      <c r="Y390" s="29"/>
      <c r="Z390" s="29"/>
      <c r="AA390" s="29"/>
      <c r="AB390" s="29"/>
    </row>
    <row r="391" spans="1:28" ht="31.5" hidden="1" customHeight="1" outlineLevel="1" x14ac:dyDescent="0.35">
      <c r="A391" s="37" t="s">
        <v>43</v>
      </c>
      <c r="B391" s="38" t="s">
        <v>44</v>
      </c>
      <c r="C391" s="39" t="s">
        <v>45</v>
      </c>
      <c r="D391" s="48">
        <f>D392+D393+D394+D398</f>
        <v>0</v>
      </c>
      <c r="F391" s="36"/>
      <c r="G391" s="36"/>
      <c r="H391" s="36"/>
      <c r="I391" s="36"/>
      <c r="J391" s="60"/>
      <c r="L391" s="29"/>
      <c r="M391" s="29"/>
      <c r="N391" s="29"/>
      <c r="O391" s="29"/>
      <c r="P391" s="29"/>
      <c r="R391" s="36"/>
      <c r="S391" s="36"/>
      <c r="T391" s="36"/>
      <c r="U391" s="36"/>
      <c r="V391" s="36"/>
      <c r="X391" s="29"/>
      <c r="Y391" s="29"/>
      <c r="Z391" s="29"/>
      <c r="AA391" s="29"/>
      <c r="AB391" s="29"/>
    </row>
    <row r="392" spans="1:28" ht="33" hidden="1" customHeight="1" outlineLevel="1" x14ac:dyDescent="0.35">
      <c r="A392" s="41" t="s">
        <v>46</v>
      </c>
      <c r="B392" s="42" t="s">
        <v>47</v>
      </c>
      <c r="C392" s="49" t="s">
        <v>48</v>
      </c>
      <c r="D392" s="43"/>
      <c r="F392" s="36"/>
      <c r="G392" s="36"/>
      <c r="H392" s="36"/>
      <c r="I392" s="36"/>
      <c r="J392" s="60"/>
      <c r="L392" s="29"/>
      <c r="M392" s="29"/>
      <c r="N392" s="29"/>
      <c r="O392" s="29"/>
      <c r="P392" s="29"/>
      <c r="R392" s="36"/>
      <c r="S392" s="36"/>
      <c r="T392" s="36"/>
      <c r="U392" s="36"/>
      <c r="V392" s="36"/>
      <c r="X392" s="29"/>
      <c r="Y392" s="29"/>
      <c r="Z392" s="29"/>
      <c r="AA392" s="29"/>
      <c r="AB392" s="29"/>
    </row>
    <row r="393" spans="1:28" ht="33" hidden="1" customHeight="1" outlineLevel="1" x14ac:dyDescent="0.35">
      <c r="A393" s="41" t="s">
        <v>49</v>
      </c>
      <c r="B393" s="42" t="s">
        <v>50</v>
      </c>
      <c r="C393" s="49" t="s">
        <v>51</v>
      </c>
      <c r="D393" s="43"/>
      <c r="F393" s="36"/>
      <c r="G393" s="36"/>
      <c r="H393" s="36"/>
      <c r="I393" s="36"/>
      <c r="J393" s="60"/>
      <c r="L393" s="29"/>
      <c r="M393" s="29"/>
      <c r="N393" s="29"/>
      <c r="O393" s="29"/>
      <c r="P393" s="29"/>
      <c r="R393" s="36"/>
      <c r="S393" s="36"/>
      <c r="T393" s="36"/>
      <c r="U393" s="36"/>
      <c r="V393" s="36"/>
      <c r="X393" s="29"/>
      <c r="Y393" s="29"/>
      <c r="Z393" s="29"/>
      <c r="AA393" s="29"/>
      <c r="AB393" s="29"/>
    </row>
    <row r="394" spans="1:28" ht="46.5" hidden="1" customHeight="1" outlineLevel="1" x14ac:dyDescent="0.35">
      <c r="A394" s="44" t="s">
        <v>52</v>
      </c>
      <c r="B394" s="45" t="s">
        <v>53</v>
      </c>
      <c r="C394" s="50" t="s">
        <v>54</v>
      </c>
      <c r="D394" s="48">
        <f>D395+D396+D397</f>
        <v>0</v>
      </c>
      <c r="F394" s="36"/>
      <c r="G394" s="36"/>
      <c r="H394" s="36"/>
      <c r="I394" s="36"/>
      <c r="J394" s="60"/>
      <c r="L394" s="29"/>
      <c r="M394" s="29"/>
      <c r="N394" s="29"/>
      <c r="O394" s="29"/>
      <c r="P394" s="29"/>
      <c r="R394" s="36"/>
      <c r="S394" s="36"/>
      <c r="T394" s="36"/>
      <c r="U394" s="36"/>
      <c r="V394" s="36"/>
      <c r="X394" s="29"/>
      <c r="Y394" s="29"/>
      <c r="Z394" s="29"/>
      <c r="AA394" s="29"/>
      <c r="AB394" s="29"/>
    </row>
    <row r="395" spans="1:28" ht="22.5" hidden="1" customHeight="1" outlineLevel="1" x14ac:dyDescent="0.35">
      <c r="A395" s="41"/>
      <c r="B395" s="47" t="s">
        <v>55</v>
      </c>
      <c r="C395" s="51" t="s">
        <v>56</v>
      </c>
      <c r="D395" s="43"/>
      <c r="F395" s="36"/>
      <c r="G395" s="36"/>
      <c r="H395" s="36"/>
      <c r="I395" s="36"/>
      <c r="J395" s="60"/>
      <c r="L395" s="29"/>
      <c r="M395" s="29"/>
      <c r="N395" s="29"/>
      <c r="O395" s="29"/>
      <c r="P395" s="29"/>
      <c r="R395" s="36"/>
      <c r="S395" s="36"/>
      <c r="T395" s="36"/>
      <c r="U395" s="36"/>
      <c r="V395" s="36"/>
      <c r="X395" s="29"/>
      <c r="Y395" s="29"/>
      <c r="Z395" s="29"/>
      <c r="AA395" s="29"/>
      <c r="AB395" s="29"/>
    </row>
    <row r="396" spans="1:28" ht="21.75" hidden="1" customHeight="1" outlineLevel="1" x14ac:dyDescent="0.35">
      <c r="A396" s="41"/>
      <c r="B396" s="47" t="s">
        <v>57</v>
      </c>
      <c r="C396" s="51" t="s">
        <v>58</v>
      </c>
      <c r="D396" s="43"/>
      <c r="F396" s="36"/>
      <c r="G396" s="36"/>
      <c r="H396" s="36"/>
      <c r="I396" s="36"/>
      <c r="J396" s="60"/>
      <c r="L396" s="29"/>
      <c r="M396" s="29"/>
      <c r="N396" s="29"/>
      <c r="O396" s="29"/>
      <c r="P396" s="29"/>
      <c r="R396" s="36"/>
      <c r="S396" s="36"/>
      <c r="T396" s="36"/>
      <c r="U396" s="36"/>
      <c r="V396" s="36"/>
      <c r="X396" s="29"/>
      <c r="Y396" s="29"/>
      <c r="Z396" s="29"/>
      <c r="AA396" s="29"/>
      <c r="AB396" s="29"/>
    </row>
    <row r="397" spans="1:28" ht="21.75" hidden="1" customHeight="1" outlineLevel="1" x14ac:dyDescent="0.35">
      <c r="A397" s="41"/>
      <c r="B397" s="47" t="s">
        <v>59</v>
      </c>
      <c r="C397" s="51" t="s">
        <v>60</v>
      </c>
      <c r="D397" s="43"/>
      <c r="F397" s="36"/>
      <c r="G397" s="36"/>
      <c r="H397" s="36"/>
      <c r="I397" s="36"/>
      <c r="J397" s="60"/>
      <c r="L397" s="29"/>
      <c r="M397" s="29"/>
      <c r="N397" s="29"/>
      <c r="O397" s="29"/>
      <c r="P397" s="29"/>
      <c r="R397" s="36"/>
      <c r="S397" s="36"/>
      <c r="T397" s="36"/>
      <c r="U397" s="36"/>
      <c r="V397" s="36"/>
      <c r="X397" s="29"/>
      <c r="Y397" s="29"/>
      <c r="Z397" s="29"/>
      <c r="AA397" s="29"/>
      <c r="AB397" s="29"/>
    </row>
    <row r="398" spans="1:28" ht="39" hidden="1" customHeight="1" outlineLevel="1" x14ac:dyDescent="0.35">
      <c r="A398" s="44" t="s">
        <v>61</v>
      </c>
      <c r="B398" s="45" t="s">
        <v>62</v>
      </c>
      <c r="C398" s="39" t="s">
        <v>63</v>
      </c>
      <c r="D398" s="48">
        <f>D399</f>
        <v>0</v>
      </c>
      <c r="F398" s="36"/>
      <c r="G398" s="36"/>
      <c r="H398" s="36"/>
      <c r="I398" s="36"/>
      <c r="J398" s="60"/>
      <c r="L398" s="29"/>
      <c r="M398" s="29"/>
      <c r="N398" s="29"/>
      <c r="O398" s="29"/>
      <c r="P398" s="29"/>
      <c r="R398" s="36"/>
      <c r="S398" s="36"/>
      <c r="T398" s="36"/>
      <c r="U398" s="36"/>
      <c r="V398" s="36"/>
      <c r="X398" s="29"/>
      <c r="Y398" s="29"/>
      <c r="Z398" s="29"/>
      <c r="AA398" s="29"/>
      <c r="AB398" s="29"/>
    </row>
    <row r="399" spans="1:28" ht="49.9" hidden="1" customHeight="1" outlineLevel="1" x14ac:dyDescent="0.35">
      <c r="A399" s="52" t="s">
        <v>64</v>
      </c>
      <c r="B399" s="53" t="s">
        <v>65</v>
      </c>
      <c r="C399" s="50" t="s">
        <v>66</v>
      </c>
      <c r="D399" s="48">
        <f>D400+D401+D402</f>
        <v>0</v>
      </c>
      <c r="F399" s="36"/>
      <c r="G399" s="36"/>
      <c r="H399" s="36"/>
      <c r="I399" s="36"/>
      <c r="J399" s="60"/>
      <c r="L399" s="29"/>
      <c r="M399" s="29"/>
      <c r="N399" s="29"/>
      <c r="O399" s="29"/>
      <c r="P399" s="29"/>
      <c r="R399" s="36"/>
      <c r="S399" s="36"/>
      <c r="T399" s="36"/>
      <c r="U399" s="36"/>
      <c r="V399" s="36"/>
      <c r="X399" s="29"/>
      <c r="Y399" s="29"/>
      <c r="Z399" s="29"/>
      <c r="AA399" s="29"/>
      <c r="AB399" s="29"/>
    </row>
    <row r="400" spans="1:28" ht="37.5" hidden="1" customHeight="1" outlineLevel="1" x14ac:dyDescent="0.35">
      <c r="A400" s="41"/>
      <c r="B400" s="47" t="s">
        <v>67</v>
      </c>
      <c r="C400" s="51" t="s">
        <v>68</v>
      </c>
      <c r="D400" s="43"/>
      <c r="F400" s="36"/>
      <c r="G400" s="36"/>
      <c r="H400" s="36"/>
      <c r="I400" s="36"/>
      <c r="J400" s="60"/>
      <c r="L400" s="29"/>
      <c r="M400" s="29"/>
      <c r="N400" s="29"/>
      <c r="O400" s="29"/>
      <c r="P400" s="29"/>
      <c r="R400" s="36"/>
      <c r="S400" s="36"/>
      <c r="T400" s="36"/>
      <c r="U400" s="36"/>
      <c r="V400" s="36"/>
      <c r="X400" s="29"/>
      <c r="Y400" s="29"/>
      <c r="Z400" s="29"/>
      <c r="AA400" s="29"/>
      <c r="AB400" s="29"/>
    </row>
    <row r="401" spans="1:28" ht="22.5" hidden="1" customHeight="1" outlineLevel="1" x14ac:dyDescent="0.35">
      <c r="A401" s="41"/>
      <c r="B401" s="47" t="s">
        <v>69</v>
      </c>
      <c r="C401" s="51" t="s">
        <v>70</v>
      </c>
      <c r="D401" s="43"/>
      <c r="F401" s="36"/>
      <c r="G401" s="36"/>
      <c r="H401" s="36"/>
      <c r="I401" s="36"/>
      <c r="J401" s="60"/>
      <c r="L401" s="29"/>
      <c r="M401" s="29"/>
      <c r="N401" s="29"/>
      <c r="O401" s="29"/>
      <c r="P401" s="29"/>
      <c r="R401" s="36"/>
      <c r="S401" s="36"/>
      <c r="T401" s="36"/>
      <c r="U401" s="36"/>
      <c r="V401" s="36"/>
      <c r="X401" s="29"/>
      <c r="Y401" s="29"/>
      <c r="Z401" s="29"/>
      <c r="AA401" s="29"/>
      <c r="AB401" s="29"/>
    </row>
    <row r="402" spans="1:28" ht="22.5" hidden="1" customHeight="1" outlineLevel="1" x14ac:dyDescent="0.35">
      <c r="A402" s="41"/>
      <c r="B402" s="47" t="s">
        <v>71</v>
      </c>
      <c r="C402" s="51" t="s">
        <v>60</v>
      </c>
      <c r="D402" s="43"/>
      <c r="F402" s="36"/>
      <c r="G402" s="36"/>
      <c r="H402" s="36"/>
      <c r="I402" s="36"/>
      <c r="J402" s="60"/>
      <c r="L402" s="29"/>
      <c r="M402" s="29"/>
      <c r="N402" s="29"/>
      <c r="O402" s="29"/>
      <c r="P402" s="29"/>
      <c r="R402" s="36"/>
      <c r="S402" s="36"/>
      <c r="T402" s="36"/>
      <c r="U402" s="36"/>
      <c r="V402" s="36"/>
      <c r="X402" s="29"/>
      <c r="Y402" s="29"/>
      <c r="Z402" s="29"/>
      <c r="AA402" s="29"/>
      <c r="AB402" s="29"/>
    </row>
    <row r="403" spans="1:28" ht="32" hidden="1" outlineLevel="1" x14ac:dyDescent="0.35">
      <c r="A403" s="32" t="s">
        <v>72</v>
      </c>
      <c r="B403" s="33" t="s">
        <v>73</v>
      </c>
      <c r="C403" s="49" t="s">
        <v>74</v>
      </c>
      <c r="D403" s="43"/>
      <c r="F403" s="36"/>
      <c r="G403" s="36"/>
      <c r="H403" s="36"/>
      <c r="I403" s="36"/>
      <c r="J403" s="60"/>
      <c r="L403" s="29"/>
      <c r="M403" s="29"/>
      <c r="N403" s="29"/>
      <c r="O403" s="29"/>
      <c r="P403" s="29"/>
      <c r="R403" s="36"/>
      <c r="S403" s="36"/>
      <c r="T403" s="36"/>
      <c r="U403" s="36"/>
      <c r="V403" s="36"/>
      <c r="X403" s="29"/>
      <c r="Y403" s="29"/>
      <c r="Z403" s="29"/>
      <c r="AA403" s="29"/>
      <c r="AB403" s="29"/>
    </row>
    <row r="404" spans="1:28" ht="32" hidden="1" outlineLevel="1" x14ac:dyDescent="0.35">
      <c r="A404" s="32" t="s">
        <v>75</v>
      </c>
      <c r="B404" s="33" t="s">
        <v>76</v>
      </c>
      <c r="C404" s="49" t="s">
        <v>77</v>
      </c>
      <c r="D404" s="43"/>
      <c r="F404" s="36"/>
      <c r="G404" s="36"/>
      <c r="H404" s="36"/>
      <c r="I404" s="36"/>
      <c r="J404" s="60"/>
      <c r="L404" s="29"/>
      <c r="M404" s="29"/>
      <c r="N404" s="29"/>
      <c r="O404" s="29"/>
      <c r="P404" s="29"/>
      <c r="R404" s="36"/>
      <c r="S404" s="36"/>
      <c r="T404" s="36"/>
      <c r="U404" s="36"/>
      <c r="V404" s="36"/>
      <c r="X404" s="29"/>
      <c r="Y404" s="29"/>
      <c r="Z404" s="29"/>
      <c r="AA404" s="29"/>
      <c r="AB404" s="29"/>
    </row>
    <row r="405" spans="1:28" ht="32" hidden="1" outlineLevel="1" x14ac:dyDescent="0.35">
      <c r="A405" s="32" t="s">
        <v>78</v>
      </c>
      <c r="B405" s="54" t="s">
        <v>79</v>
      </c>
      <c r="C405" s="49" t="s">
        <v>80</v>
      </c>
      <c r="D405" s="43"/>
      <c r="F405" s="36"/>
      <c r="G405" s="36"/>
      <c r="H405" s="36"/>
      <c r="I405" s="36"/>
      <c r="J405" s="60"/>
      <c r="L405" s="29"/>
      <c r="M405" s="29"/>
      <c r="N405" s="29"/>
      <c r="O405" s="29"/>
      <c r="P405" s="29"/>
      <c r="R405" s="36"/>
      <c r="S405" s="36"/>
      <c r="T405" s="36"/>
      <c r="U405" s="36"/>
      <c r="V405" s="36"/>
      <c r="X405" s="29"/>
      <c r="Y405" s="29"/>
      <c r="Z405" s="29"/>
      <c r="AA405" s="29"/>
      <c r="AB405" s="29"/>
    </row>
    <row r="406" spans="1:28" ht="61.15" customHeight="1" collapsed="1" x14ac:dyDescent="0.35">
      <c r="A406" s="24"/>
      <c r="B406" s="25" t="s">
        <v>28</v>
      </c>
      <c r="C406" s="26" t="s">
        <v>81</v>
      </c>
      <c r="D406" s="27">
        <f>D407+D410+D421</f>
        <v>0</v>
      </c>
      <c r="F406" s="28">
        <v>0.85</v>
      </c>
      <c r="G406" s="28">
        <v>0</v>
      </c>
      <c r="H406" s="28">
        <v>0.15</v>
      </c>
      <c r="I406" s="28">
        <v>0</v>
      </c>
      <c r="J406" s="60">
        <f>SUM(F406:I406)</f>
        <v>1</v>
      </c>
      <c r="L406" s="29">
        <f>ROUND($D406*F406,2)</f>
        <v>0</v>
      </c>
      <c r="M406" s="29">
        <f t="shared" ref="M406" si="181">ROUND($D406*G406,2)</f>
        <v>0</v>
      </c>
      <c r="N406" s="29">
        <f>ROUND($D406*H406,2)</f>
        <v>0</v>
      </c>
      <c r="O406" s="29">
        <f t="shared" ref="O406" si="182">ROUND($D406*I406,2)</f>
        <v>0</v>
      </c>
      <c r="P406" s="29">
        <f>SUM(L406:O406)</f>
        <v>0</v>
      </c>
      <c r="R406" s="30">
        <f>IF(L406=0,0,X406/$AB406)</f>
        <v>0</v>
      </c>
      <c r="S406" s="30">
        <f>IF(M406=0,0,Y406/$AB406)</f>
        <v>0</v>
      </c>
      <c r="T406" s="30">
        <f>IF(N406=0,0,Z406/$AB406)</f>
        <v>0</v>
      </c>
      <c r="U406" s="30">
        <f>IF(O406=0,0,AA406/$AB406)</f>
        <v>0</v>
      </c>
      <c r="V406" s="30">
        <f>IF(P406=0,0,AB406/$AB406)</f>
        <v>0</v>
      </c>
      <c r="X406" s="31">
        <f>$L406*$L$2</f>
        <v>0</v>
      </c>
      <c r="Y406" s="31">
        <f>IF(M406=0,0,P406-X406)</f>
        <v>0</v>
      </c>
      <c r="Z406" s="31">
        <f>IF(N406=0,0,P406-X406)</f>
        <v>0</v>
      </c>
      <c r="AA406" s="31">
        <f>IF(O406=0,0,P406-X406)</f>
        <v>0</v>
      </c>
      <c r="AB406" s="31">
        <f>SUM(X406:AA406)</f>
        <v>0</v>
      </c>
    </row>
    <row r="407" spans="1:28" ht="31.5" hidden="1" customHeight="1" outlineLevel="1" x14ac:dyDescent="0.35">
      <c r="A407" s="37" t="s">
        <v>34</v>
      </c>
      <c r="B407" s="38" t="s">
        <v>31</v>
      </c>
      <c r="C407" s="39" t="s">
        <v>36</v>
      </c>
      <c r="D407" s="40">
        <f>D408</f>
        <v>0</v>
      </c>
      <c r="F407" s="36"/>
      <c r="G407" s="36"/>
      <c r="H407" s="36"/>
      <c r="I407" s="36"/>
      <c r="J407" s="60"/>
      <c r="L407" s="29"/>
      <c r="M407" s="29"/>
      <c r="N407" s="29"/>
      <c r="O407" s="29"/>
      <c r="P407" s="29"/>
      <c r="R407" s="36"/>
      <c r="S407" s="36"/>
      <c r="T407" s="36"/>
      <c r="U407" s="36"/>
      <c r="V407" s="36"/>
      <c r="X407" s="29"/>
      <c r="Y407" s="29"/>
      <c r="Z407" s="29"/>
      <c r="AA407" s="29"/>
      <c r="AB407" s="29"/>
    </row>
    <row r="408" spans="1:28" ht="31.5" hidden="1" customHeight="1" outlineLevel="1" x14ac:dyDescent="0.35">
      <c r="A408" s="44" t="s">
        <v>37</v>
      </c>
      <c r="B408" s="45" t="s">
        <v>82</v>
      </c>
      <c r="C408" s="39" t="s">
        <v>83</v>
      </c>
      <c r="D408" s="40">
        <f>D409</f>
        <v>0</v>
      </c>
      <c r="F408" s="36"/>
      <c r="G408" s="36"/>
      <c r="H408" s="36"/>
      <c r="I408" s="36"/>
      <c r="J408" s="60"/>
      <c r="L408" s="29"/>
      <c r="M408" s="29"/>
      <c r="N408" s="29"/>
      <c r="O408" s="29"/>
      <c r="P408" s="29"/>
      <c r="R408" s="36"/>
      <c r="S408" s="36"/>
      <c r="T408" s="36"/>
      <c r="U408" s="36"/>
      <c r="V408" s="36"/>
      <c r="X408" s="29"/>
      <c r="Y408" s="29"/>
      <c r="Z408" s="29"/>
      <c r="AA408" s="29"/>
      <c r="AB408" s="29"/>
    </row>
    <row r="409" spans="1:28" ht="80" hidden="1" outlineLevel="1" x14ac:dyDescent="0.35">
      <c r="A409" s="46" t="s">
        <v>40</v>
      </c>
      <c r="B409" s="47" t="s">
        <v>84</v>
      </c>
      <c r="C409" s="34" t="s">
        <v>85</v>
      </c>
      <c r="D409" s="43"/>
      <c r="F409" s="36"/>
      <c r="G409" s="36"/>
      <c r="H409" s="36"/>
      <c r="I409" s="36"/>
      <c r="J409" s="60"/>
      <c r="L409" s="29"/>
      <c r="M409" s="29"/>
      <c r="N409" s="29"/>
      <c r="O409" s="29"/>
      <c r="P409" s="29"/>
      <c r="R409" s="36"/>
      <c r="S409" s="36"/>
      <c r="T409" s="36"/>
      <c r="U409" s="36"/>
      <c r="V409" s="36"/>
      <c r="X409" s="29"/>
      <c r="Y409" s="29"/>
      <c r="Z409" s="29"/>
      <c r="AA409" s="29"/>
      <c r="AB409" s="29"/>
    </row>
    <row r="410" spans="1:28" ht="31.5" hidden="1" customHeight="1" outlineLevel="1" x14ac:dyDescent="0.35">
      <c r="A410" s="32" t="s">
        <v>43</v>
      </c>
      <c r="B410" s="33" t="s">
        <v>86</v>
      </c>
      <c r="C410" s="34" t="s">
        <v>45</v>
      </c>
      <c r="D410" s="55">
        <f>D411+D412+D413</f>
        <v>0</v>
      </c>
      <c r="F410" s="36"/>
      <c r="G410" s="36"/>
      <c r="H410" s="36"/>
      <c r="I410" s="36"/>
      <c r="J410" s="60"/>
      <c r="L410" s="29"/>
      <c r="M410" s="29"/>
      <c r="N410" s="29"/>
      <c r="O410" s="29"/>
      <c r="P410" s="29"/>
      <c r="R410" s="36"/>
      <c r="S410" s="36"/>
      <c r="T410" s="36"/>
      <c r="U410" s="36"/>
      <c r="V410" s="36"/>
      <c r="X410" s="29"/>
      <c r="Y410" s="29"/>
      <c r="Z410" s="29"/>
      <c r="AA410" s="29"/>
      <c r="AB410" s="29"/>
    </row>
    <row r="411" spans="1:28" ht="33" hidden="1" customHeight="1" outlineLevel="1" x14ac:dyDescent="0.35">
      <c r="A411" s="41" t="s">
        <v>46</v>
      </c>
      <c r="B411" s="42" t="s">
        <v>87</v>
      </c>
      <c r="C411" s="49" t="s">
        <v>48</v>
      </c>
      <c r="D411" s="43"/>
      <c r="F411" s="36"/>
      <c r="G411" s="36"/>
      <c r="H411" s="36"/>
      <c r="I411" s="36"/>
      <c r="J411" s="60"/>
      <c r="L411" s="29"/>
      <c r="M411" s="29"/>
      <c r="N411" s="29"/>
      <c r="O411" s="29"/>
      <c r="P411" s="29"/>
      <c r="R411" s="36"/>
      <c r="S411" s="36"/>
      <c r="T411" s="36"/>
      <c r="U411" s="36"/>
      <c r="V411" s="36"/>
      <c r="X411" s="29"/>
      <c r="Y411" s="29"/>
      <c r="Z411" s="29"/>
      <c r="AA411" s="29"/>
      <c r="AB411" s="29"/>
    </row>
    <row r="412" spans="1:28" ht="33" hidden="1" customHeight="1" outlineLevel="1" x14ac:dyDescent="0.35">
      <c r="A412" s="41" t="s">
        <v>49</v>
      </c>
      <c r="B412" s="42" t="s">
        <v>88</v>
      </c>
      <c r="C412" s="49" t="s">
        <v>51</v>
      </c>
      <c r="D412" s="43"/>
      <c r="F412" s="36"/>
      <c r="G412" s="36"/>
      <c r="H412" s="36"/>
      <c r="I412" s="36"/>
      <c r="J412" s="60"/>
      <c r="L412" s="29"/>
      <c r="M412" s="29"/>
      <c r="N412" s="29"/>
      <c r="O412" s="29"/>
      <c r="P412" s="29"/>
      <c r="R412" s="36"/>
      <c r="S412" s="36"/>
      <c r="T412" s="36"/>
      <c r="U412" s="36"/>
      <c r="V412" s="36"/>
      <c r="X412" s="29"/>
      <c r="Y412" s="29"/>
      <c r="Z412" s="29"/>
      <c r="AA412" s="29"/>
      <c r="AB412" s="29"/>
    </row>
    <row r="413" spans="1:28" ht="46.5" hidden="1" customHeight="1" outlineLevel="1" x14ac:dyDescent="0.35">
      <c r="A413" s="44" t="s">
        <v>52</v>
      </c>
      <c r="B413" s="45" t="s">
        <v>89</v>
      </c>
      <c r="C413" s="50" t="s">
        <v>54</v>
      </c>
      <c r="D413" s="48">
        <f>D414+D415</f>
        <v>0</v>
      </c>
      <c r="F413" s="36"/>
      <c r="G413" s="36"/>
      <c r="H413" s="36"/>
      <c r="I413" s="36"/>
      <c r="J413" s="60"/>
      <c r="L413" s="29"/>
      <c r="M413" s="29"/>
      <c r="N413" s="29"/>
      <c r="O413" s="29"/>
      <c r="P413" s="29"/>
      <c r="R413" s="36"/>
      <c r="S413" s="36"/>
      <c r="T413" s="36"/>
      <c r="U413" s="36"/>
      <c r="V413" s="36"/>
      <c r="X413" s="29"/>
      <c r="Y413" s="29"/>
      <c r="Z413" s="29"/>
      <c r="AA413" s="29"/>
      <c r="AB413" s="29"/>
    </row>
    <row r="414" spans="1:28" ht="36.75" hidden="1" customHeight="1" outlineLevel="1" x14ac:dyDescent="0.35">
      <c r="A414" s="41"/>
      <c r="B414" s="47" t="s">
        <v>90</v>
      </c>
      <c r="C414" s="51" t="s">
        <v>91</v>
      </c>
      <c r="D414" s="43"/>
      <c r="F414" s="36"/>
      <c r="G414" s="36"/>
      <c r="H414" s="36"/>
      <c r="I414" s="36"/>
      <c r="J414" s="60"/>
      <c r="L414" s="29"/>
      <c r="M414" s="29"/>
      <c r="N414" s="29"/>
      <c r="O414" s="29"/>
      <c r="P414" s="29"/>
      <c r="R414" s="36"/>
      <c r="S414" s="36"/>
      <c r="T414" s="36"/>
      <c r="U414" s="36"/>
      <c r="V414" s="36"/>
      <c r="X414" s="29"/>
      <c r="Y414" s="29"/>
      <c r="Z414" s="29"/>
      <c r="AA414" s="29"/>
      <c r="AB414" s="29"/>
    </row>
    <row r="415" spans="1:28" ht="21.75" hidden="1" customHeight="1" outlineLevel="1" x14ac:dyDescent="0.35">
      <c r="A415" s="41"/>
      <c r="B415" s="47" t="s">
        <v>92</v>
      </c>
      <c r="C415" s="51" t="s">
        <v>60</v>
      </c>
      <c r="D415" s="43"/>
      <c r="F415" s="36"/>
      <c r="G415" s="36"/>
      <c r="H415" s="36"/>
      <c r="I415" s="36"/>
      <c r="J415" s="60"/>
      <c r="L415" s="29"/>
      <c r="M415" s="29"/>
      <c r="N415" s="29"/>
      <c r="O415" s="29"/>
      <c r="P415" s="29"/>
      <c r="R415" s="36"/>
      <c r="S415" s="36"/>
      <c r="T415" s="36"/>
      <c r="U415" s="36"/>
      <c r="V415" s="36"/>
      <c r="X415" s="29"/>
      <c r="Y415" s="29"/>
      <c r="Z415" s="29"/>
      <c r="AA415" s="29"/>
      <c r="AB415" s="29"/>
    </row>
    <row r="416" spans="1:28" ht="46.5" hidden="1" customHeight="1" outlineLevel="1" x14ac:dyDescent="0.35">
      <c r="A416" s="44" t="s">
        <v>61</v>
      </c>
      <c r="B416" s="45" t="s">
        <v>93</v>
      </c>
      <c r="C416" s="39" t="s">
        <v>63</v>
      </c>
      <c r="D416" s="48">
        <f>D417</f>
        <v>0</v>
      </c>
      <c r="F416" s="36"/>
      <c r="G416" s="36"/>
      <c r="H416" s="36"/>
      <c r="I416" s="36"/>
      <c r="J416" s="60"/>
      <c r="L416" s="29"/>
      <c r="M416" s="29"/>
      <c r="N416" s="29"/>
      <c r="O416" s="29"/>
      <c r="P416" s="29"/>
      <c r="R416" s="36"/>
      <c r="S416" s="36"/>
      <c r="T416" s="36"/>
      <c r="U416" s="36"/>
      <c r="V416" s="36"/>
      <c r="X416" s="29"/>
      <c r="Y416" s="29"/>
      <c r="Z416" s="29"/>
      <c r="AA416" s="29"/>
      <c r="AB416" s="29"/>
    </row>
    <row r="417" spans="1:28" ht="93.4" hidden="1" customHeight="1" outlineLevel="1" x14ac:dyDescent="0.35">
      <c r="A417" s="52" t="s">
        <v>94</v>
      </c>
      <c r="B417" s="53" t="s">
        <v>95</v>
      </c>
      <c r="C417" s="39" t="s">
        <v>96</v>
      </c>
      <c r="D417" s="48">
        <f>D418+D419+D420</f>
        <v>0</v>
      </c>
      <c r="F417" s="36"/>
      <c r="G417" s="36"/>
      <c r="H417" s="36"/>
      <c r="I417" s="36"/>
      <c r="J417" s="60"/>
      <c r="L417" s="29"/>
      <c r="M417" s="29"/>
      <c r="N417" s="29"/>
      <c r="O417" s="29"/>
      <c r="P417" s="29"/>
      <c r="R417" s="36"/>
      <c r="S417" s="36"/>
      <c r="T417" s="36"/>
      <c r="U417" s="36"/>
      <c r="V417" s="36"/>
      <c r="X417" s="29"/>
      <c r="Y417" s="29"/>
      <c r="Z417" s="29"/>
      <c r="AA417" s="29"/>
      <c r="AB417" s="29"/>
    </row>
    <row r="418" spans="1:28" ht="37.5" hidden="1" customHeight="1" outlineLevel="1" x14ac:dyDescent="0.35">
      <c r="A418" s="41"/>
      <c r="B418" s="47" t="s">
        <v>97</v>
      </c>
      <c r="C418" s="51" t="s">
        <v>98</v>
      </c>
      <c r="D418" s="43"/>
      <c r="F418" s="36"/>
      <c r="G418" s="36"/>
      <c r="H418" s="36"/>
      <c r="I418" s="36"/>
      <c r="J418" s="60"/>
      <c r="L418" s="29"/>
      <c r="M418" s="29"/>
      <c r="N418" s="29"/>
      <c r="O418" s="29"/>
      <c r="P418" s="29"/>
      <c r="R418" s="36"/>
      <c r="S418" s="36"/>
      <c r="T418" s="36"/>
      <c r="U418" s="36"/>
      <c r="V418" s="36"/>
      <c r="X418" s="29"/>
      <c r="Y418" s="29"/>
      <c r="Z418" s="29"/>
      <c r="AA418" s="29"/>
      <c r="AB418" s="29"/>
    </row>
    <row r="419" spans="1:28" ht="25.5" hidden="1" customHeight="1" outlineLevel="1" x14ac:dyDescent="0.35">
      <c r="A419" s="41"/>
      <c r="B419" s="47" t="s">
        <v>99</v>
      </c>
      <c r="C419" s="51" t="s">
        <v>100</v>
      </c>
      <c r="D419" s="43"/>
      <c r="F419" s="36"/>
      <c r="G419" s="36"/>
      <c r="H419" s="36"/>
      <c r="I419" s="36"/>
      <c r="J419" s="60"/>
      <c r="L419" s="29"/>
      <c r="M419" s="29"/>
      <c r="N419" s="29"/>
      <c r="O419" s="29"/>
      <c r="P419" s="29"/>
      <c r="R419" s="36"/>
      <c r="S419" s="36"/>
      <c r="T419" s="36"/>
      <c r="U419" s="36"/>
      <c r="V419" s="36"/>
      <c r="X419" s="29"/>
      <c r="Y419" s="29"/>
      <c r="Z419" s="29"/>
      <c r="AA419" s="29"/>
      <c r="AB419" s="29"/>
    </row>
    <row r="420" spans="1:28" ht="24" hidden="1" customHeight="1" outlineLevel="1" x14ac:dyDescent="0.35">
      <c r="A420" s="41"/>
      <c r="B420" s="47" t="s">
        <v>101</v>
      </c>
      <c r="C420" s="51" t="s">
        <v>60</v>
      </c>
      <c r="D420" s="43"/>
      <c r="F420" s="36"/>
      <c r="G420" s="36"/>
      <c r="H420" s="36"/>
      <c r="I420" s="36"/>
      <c r="J420" s="60"/>
      <c r="L420" s="29"/>
      <c r="M420" s="29"/>
      <c r="N420" s="29"/>
      <c r="O420" s="29"/>
      <c r="P420" s="29"/>
      <c r="R420" s="36"/>
      <c r="S420" s="36"/>
      <c r="T420" s="36"/>
      <c r="U420" s="36"/>
      <c r="V420" s="36"/>
      <c r="X420" s="29"/>
      <c r="Y420" s="29"/>
      <c r="Z420" s="29"/>
      <c r="AA420" s="29"/>
      <c r="AB420" s="29"/>
    </row>
    <row r="421" spans="1:28" ht="52.5" hidden="1" customHeight="1" outlineLevel="1" x14ac:dyDescent="0.35">
      <c r="A421" s="32" t="s">
        <v>78</v>
      </c>
      <c r="B421" s="54" t="s">
        <v>102</v>
      </c>
      <c r="C421" s="49" t="s">
        <v>80</v>
      </c>
      <c r="D421" s="43"/>
      <c r="F421" s="36"/>
      <c r="G421" s="36"/>
      <c r="H421" s="36"/>
      <c r="I421" s="36"/>
      <c r="J421" s="60"/>
      <c r="L421" s="29"/>
      <c r="M421" s="29"/>
      <c r="N421" s="29"/>
      <c r="O421" s="29"/>
      <c r="P421" s="29"/>
      <c r="R421" s="36"/>
      <c r="S421" s="36"/>
      <c r="T421" s="36"/>
      <c r="U421" s="36"/>
      <c r="V421" s="36"/>
      <c r="X421" s="29"/>
      <c r="Y421" s="29"/>
      <c r="Z421" s="29"/>
      <c r="AA421" s="29"/>
      <c r="AB421" s="29"/>
    </row>
    <row r="422" spans="1:28" ht="60.4" customHeight="1" collapsed="1" x14ac:dyDescent="0.35">
      <c r="A422" s="24"/>
      <c r="B422" s="25" t="s">
        <v>103</v>
      </c>
      <c r="C422" s="26" t="s">
        <v>104</v>
      </c>
      <c r="D422" s="27">
        <f>D423+D426+D436</f>
        <v>0</v>
      </c>
      <c r="F422" s="28">
        <v>0.85</v>
      </c>
      <c r="G422" s="28">
        <v>0</v>
      </c>
      <c r="H422" s="28">
        <v>0.15</v>
      </c>
      <c r="I422" s="28">
        <v>0</v>
      </c>
      <c r="J422" s="60">
        <f>SUM(F422:I422)</f>
        <v>1</v>
      </c>
      <c r="L422" s="29">
        <f>ROUND($D422*F422,2)</f>
        <v>0</v>
      </c>
      <c r="M422" s="29">
        <f t="shared" ref="M422" si="183">ROUND($D422*G422,2)</f>
        <v>0</v>
      </c>
      <c r="N422" s="29">
        <f>ROUND($D422*H422,2)</f>
        <v>0</v>
      </c>
      <c r="O422" s="29">
        <f t="shared" ref="O422" si="184">ROUND($D422*I422,2)</f>
        <v>0</v>
      </c>
      <c r="P422" s="29">
        <f>SUM(L422:O422)</f>
        <v>0</v>
      </c>
      <c r="R422" s="30">
        <f>IF(L422=0,0,X422/$AB422)</f>
        <v>0</v>
      </c>
      <c r="S422" s="30">
        <f>IF(M422=0,0,Y422/$AB422)</f>
        <v>0</v>
      </c>
      <c r="T422" s="30">
        <f>IF(N422=0,0,Z422/$AB422)</f>
        <v>0</v>
      </c>
      <c r="U422" s="30">
        <f>IF(O422=0,0,AA422/$AB422)</f>
        <v>0</v>
      </c>
      <c r="V422" s="30">
        <f>IF(P422=0,0,AB422/$AB422)</f>
        <v>0</v>
      </c>
      <c r="X422" s="31">
        <f>$L422*$L$2</f>
        <v>0</v>
      </c>
      <c r="Y422" s="31">
        <f>IF(M422=0,0,P422-X422)</f>
        <v>0</v>
      </c>
      <c r="Z422" s="31">
        <f>IF(N422=0,0,P422-X422)</f>
        <v>0</v>
      </c>
      <c r="AA422" s="31">
        <f>IF(O422=0,0,P422-X422)</f>
        <v>0</v>
      </c>
      <c r="AB422" s="31">
        <f>SUM(X422:AA422)</f>
        <v>0</v>
      </c>
    </row>
    <row r="423" spans="1:28" ht="31.5" hidden="1" customHeight="1" outlineLevel="1" x14ac:dyDescent="0.35">
      <c r="A423" s="32" t="s">
        <v>34</v>
      </c>
      <c r="B423" s="33" t="s">
        <v>105</v>
      </c>
      <c r="C423" s="34" t="s">
        <v>36</v>
      </c>
      <c r="D423" s="56">
        <f>D424</f>
        <v>0</v>
      </c>
      <c r="F423" s="36"/>
      <c r="G423" s="36"/>
      <c r="H423" s="36"/>
      <c r="I423" s="36"/>
      <c r="J423" s="60"/>
      <c r="L423" s="29"/>
      <c r="M423" s="29"/>
      <c r="N423" s="29"/>
      <c r="O423" s="29"/>
      <c r="P423" s="29"/>
      <c r="R423" s="36"/>
      <c r="S423" s="36"/>
      <c r="T423" s="36"/>
      <c r="U423" s="36"/>
      <c r="V423" s="36"/>
      <c r="X423" s="29"/>
      <c r="Y423" s="29"/>
      <c r="Z423" s="29"/>
      <c r="AA423" s="29"/>
      <c r="AB423" s="29"/>
    </row>
    <row r="424" spans="1:28" ht="31.5" hidden="1" customHeight="1" outlineLevel="1" x14ac:dyDescent="0.35">
      <c r="A424" s="41" t="s">
        <v>37</v>
      </c>
      <c r="B424" s="42" t="s">
        <v>106</v>
      </c>
      <c r="C424" s="34" t="s">
        <v>83</v>
      </c>
      <c r="D424" s="56">
        <f>D425</f>
        <v>0</v>
      </c>
      <c r="F424" s="36"/>
      <c r="G424" s="36"/>
      <c r="H424" s="36"/>
      <c r="I424" s="36"/>
      <c r="J424" s="60"/>
      <c r="L424" s="29"/>
      <c r="M424" s="29"/>
      <c r="N424" s="29"/>
      <c r="O424" s="29"/>
      <c r="P424" s="29"/>
      <c r="R424" s="36"/>
      <c r="S424" s="36"/>
      <c r="T424" s="36"/>
      <c r="U424" s="36"/>
      <c r="V424" s="36"/>
      <c r="X424" s="29"/>
      <c r="Y424" s="29"/>
      <c r="Z424" s="29"/>
      <c r="AA424" s="29"/>
      <c r="AB424" s="29"/>
    </row>
    <row r="425" spans="1:28" ht="91.9" hidden="1" customHeight="1" outlineLevel="1" x14ac:dyDescent="0.35">
      <c r="A425" s="46" t="s">
        <v>40</v>
      </c>
      <c r="B425" s="47" t="s">
        <v>107</v>
      </c>
      <c r="C425" s="34" t="s">
        <v>85</v>
      </c>
      <c r="D425" s="43"/>
      <c r="F425" s="36"/>
      <c r="G425" s="36"/>
      <c r="H425" s="36"/>
      <c r="I425" s="36"/>
      <c r="J425" s="60"/>
      <c r="L425" s="29"/>
      <c r="M425" s="29"/>
      <c r="N425" s="29"/>
      <c r="O425" s="29"/>
      <c r="P425" s="29"/>
      <c r="R425" s="36"/>
      <c r="S425" s="36"/>
      <c r="T425" s="36"/>
      <c r="U425" s="36"/>
      <c r="V425" s="36"/>
      <c r="X425" s="29"/>
      <c r="Y425" s="29"/>
      <c r="Z425" s="29"/>
      <c r="AA425" s="29"/>
      <c r="AB425" s="29"/>
    </row>
    <row r="426" spans="1:28" ht="31.5" hidden="1" customHeight="1" outlineLevel="1" x14ac:dyDescent="0.35">
      <c r="A426" s="32" t="s">
        <v>43</v>
      </c>
      <c r="B426" s="33" t="s">
        <v>108</v>
      </c>
      <c r="C426" s="34" t="s">
        <v>45</v>
      </c>
      <c r="D426" s="55">
        <f>D427+D428+D429+D432</f>
        <v>0</v>
      </c>
      <c r="F426" s="36"/>
      <c r="G426" s="36"/>
      <c r="H426" s="36"/>
      <c r="I426" s="36"/>
      <c r="J426" s="60"/>
      <c r="L426" s="29"/>
      <c r="M426" s="29"/>
      <c r="N426" s="29"/>
      <c r="O426" s="29"/>
      <c r="P426" s="29"/>
      <c r="R426" s="36"/>
      <c r="S426" s="36"/>
      <c r="T426" s="36"/>
      <c r="U426" s="36"/>
      <c r="V426" s="36"/>
      <c r="X426" s="29"/>
      <c r="Y426" s="29"/>
      <c r="Z426" s="29"/>
      <c r="AA426" s="29"/>
      <c r="AB426" s="29"/>
    </row>
    <row r="427" spans="1:28" ht="33" hidden="1" customHeight="1" outlineLevel="1" x14ac:dyDescent="0.35">
      <c r="A427" s="41" t="s">
        <v>46</v>
      </c>
      <c r="B427" s="42" t="s">
        <v>109</v>
      </c>
      <c r="C427" s="49" t="s">
        <v>48</v>
      </c>
      <c r="D427" s="43"/>
      <c r="F427" s="36"/>
      <c r="G427" s="36"/>
      <c r="H427" s="36"/>
      <c r="I427" s="36"/>
      <c r="J427" s="60"/>
      <c r="L427" s="29"/>
      <c r="M427" s="29"/>
      <c r="N427" s="29"/>
      <c r="O427" s="29"/>
      <c r="P427" s="29"/>
      <c r="R427" s="36"/>
      <c r="S427" s="36"/>
      <c r="T427" s="36"/>
      <c r="U427" s="36"/>
      <c r="V427" s="36"/>
      <c r="X427" s="29"/>
      <c r="Y427" s="29"/>
      <c r="Z427" s="29"/>
      <c r="AA427" s="29"/>
      <c r="AB427" s="29"/>
    </row>
    <row r="428" spans="1:28" ht="33" hidden="1" customHeight="1" outlineLevel="1" x14ac:dyDescent="0.35">
      <c r="A428" s="41" t="s">
        <v>49</v>
      </c>
      <c r="B428" s="42" t="s">
        <v>110</v>
      </c>
      <c r="C428" s="49" t="s">
        <v>51</v>
      </c>
      <c r="D428" s="43"/>
      <c r="F428" s="36"/>
      <c r="G428" s="36"/>
      <c r="H428" s="36"/>
      <c r="I428" s="36"/>
      <c r="J428" s="60"/>
      <c r="L428" s="29"/>
      <c r="M428" s="29"/>
      <c r="N428" s="29"/>
      <c r="O428" s="29"/>
      <c r="P428" s="29"/>
      <c r="R428" s="36"/>
      <c r="S428" s="36"/>
      <c r="T428" s="36"/>
      <c r="U428" s="36"/>
      <c r="V428" s="36"/>
      <c r="X428" s="29"/>
      <c r="Y428" s="29"/>
      <c r="Z428" s="29"/>
      <c r="AA428" s="29"/>
      <c r="AB428" s="29"/>
    </row>
    <row r="429" spans="1:28" ht="46.5" hidden="1" customHeight="1" outlineLevel="1" x14ac:dyDescent="0.35">
      <c r="A429" s="44" t="s">
        <v>52</v>
      </c>
      <c r="B429" s="45" t="s">
        <v>111</v>
      </c>
      <c r="C429" s="50" t="s">
        <v>54</v>
      </c>
      <c r="D429" s="48">
        <f>D430+D431</f>
        <v>0</v>
      </c>
      <c r="F429" s="36"/>
      <c r="G429" s="36"/>
      <c r="H429" s="36"/>
      <c r="I429" s="36"/>
      <c r="J429" s="60"/>
      <c r="L429" s="29"/>
      <c r="M429" s="29"/>
      <c r="N429" s="29"/>
      <c r="O429" s="29"/>
      <c r="P429" s="29"/>
      <c r="R429" s="36"/>
      <c r="S429" s="36"/>
      <c r="T429" s="36"/>
      <c r="U429" s="36"/>
      <c r="V429" s="36"/>
      <c r="X429" s="29"/>
      <c r="Y429" s="29"/>
      <c r="Z429" s="29"/>
      <c r="AA429" s="29"/>
      <c r="AB429" s="29"/>
    </row>
    <row r="430" spans="1:28" ht="36.75" hidden="1" customHeight="1" outlineLevel="1" x14ac:dyDescent="0.35">
      <c r="A430" s="41"/>
      <c r="B430" s="47" t="s">
        <v>112</v>
      </c>
      <c r="C430" s="51" t="s">
        <v>113</v>
      </c>
      <c r="D430" s="43"/>
      <c r="F430" s="36"/>
      <c r="G430" s="36"/>
      <c r="H430" s="36"/>
      <c r="I430" s="36"/>
      <c r="J430" s="60"/>
      <c r="L430" s="29"/>
      <c r="M430" s="29"/>
      <c r="N430" s="29"/>
      <c r="O430" s="29"/>
      <c r="P430" s="29"/>
      <c r="R430" s="36"/>
      <c r="S430" s="36"/>
      <c r="T430" s="36"/>
      <c r="U430" s="36"/>
      <c r="V430" s="36"/>
      <c r="X430" s="29"/>
      <c r="Y430" s="29"/>
      <c r="Z430" s="29"/>
      <c r="AA430" s="29"/>
      <c r="AB430" s="29"/>
    </row>
    <row r="431" spans="1:28" ht="21.75" hidden="1" customHeight="1" outlineLevel="1" x14ac:dyDescent="0.35">
      <c r="A431" s="41"/>
      <c r="B431" s="47" t="s">
        <v>114</v>
      </c>
      <c r="C431" s="51" t="s">
        <v>60</v>
      </c>
      <c r="D431" s="43"/>
      <c r="F431" s="36"/>
      <c r="G431" s="36"/>
      <c r="H431" s="36"/>
      <c r="I431" s="36"/>
      <c r="J431" s="60"/>
      <c r="L431" s="29"/>
      <c r="M431" s="29"/>
      <c r="N431" s="29"/>
      <c r="O431" s="29"/>
      <c r="P431" s="29"/>
      <c r="R431" s="36"/>
      <c r="S431" s="36"/>
      <c r="T431" s="36"/>
      <c r="U431" s="36"/>
      <c r="V431" s="36"/>
      <c r="X431" s="29"/>
      <c r="Y431" s="29"/>
      <c r="Z431" s="29"/>
      <c r="AA431" s="29"/>
      <c r="AB431" s="29"/>
    </row>
    <row r="432" spans="1:28" ht="32" hidden="1" outlineLevel="1" x14ac:dyDescent="0.35">
      <c r="A432" s="44" t="s">
        <v>61</v>
      </c>
      <c r="B432" s="45" t="s">
        <v>115</v>
      </c>
      <c r="C432" s="39" t="s">
        <v>63</v>
      </c>
      <c r="D432" s="48">
        <f>D433</f>
        <v>0</v>
      </c>
      <c r="F432" s="36"/>
      <c r="G432" s="36"/>
      <c r="H432" s="36"/>
      <c r="I432" s="36"/>
      <c r="J432" s="60"/>
      <c r="L432" s="29"/>
      <c r="M432" s="29"/>
      <c r="N432" s="29"/>
      <c r="O432" s="29"/>
      <c r="P432" s="29"/>
      <c r="R432" s="36"/>
      <c r="S432" s="36"/>
      <c r="T432" s="36"/>
      <c r="U432" s="36"/>
      <c r="V432" s="36"/>
      <c r="X432" s="29"/>
      <c r="Y432" s="29"/>
      <c r="Z432" s="29"/>
      <c r="AA432" s="29"/>
      <c r="AB432" s="29"/>
    </row>
    <row r="433" spans="1:28" ht="32" hidden="1" outlineLevel="1" x14ac:dyDescent="0.35">
      <c r="A433" s="52" t="s">
        <v>94</v>
      </c>
      <c r="B433" s="53" t="s">
        <v>116</v>
      </c>
      <c r="C433" s="39" t="s">
        <v>117</v>
      </c>
      <c r="D433" s="48">
        <f>D434+D435</f>
        <v>0</v>
      </c>
      <c r="F433" s="36"/>
      <c r="G433" s="36"/>
      <c r="H433" s="36"/>
      <c r="I433" s="36"/>
      <c r="J433" s="60"/>
      <c r="L433" s="29"/>
      <c r="M433" s="29"/>
      <c r="N433" s="29"/>
      <c r="O433" s="29"/>
      <c r="P433" s="29"/>
      <c r="R433" s="36"/>
      <c r="S433" s="36"/>
      <c r="T433" s="36"/>
      <c r="U433" s="36"/>
      <c r="V433" s="36"/>
      <c r="X433" s="29"/>
      <c r="Y433" s="29"/>
      <c r="Z433" s="29"/>
      <c r="AA433" s="29"/>
      <c r="AB433" s="29"/>
    </row>
    <row r="434" spans="1:28" ht="37.5" hidden="1" customHeight="1" outlineLevel="1" x14ac:dyDescent="0.35">
      <c r="A434" s="41"/>
      <c r="B434" s="47" t="s">
        <v>118</v>
      </c>
      <c r="C434" s="51" t="s">
        <v>119</v>
      </c>
      <c r="D434" s="43"/>
      <c r="F434" s="36"/>
      <c r="G434" s="36"/>
      <c r="H434" s="36"/>
      <c r="I434" s="36"/>
      <c r="J434" s="60"/>
      <c r="L434" s="29"/>
      <c r="M434" s="29"/>
      <c r="N434" s="29"/>
      <c r="O434" s="29"/>
      <c r="P434" s="29"/>
      <c r="R434" s="36"/>
      <c r="S434" s="36"/>
      <c r="T434" s="36"/>
      <c r="U434" s="36"/>
      <c r="V434" s="36"/>
      <c r="X434" s="29"/>
      <c r="Y434" s="29"/>
      <c r="Z434" s="29"/>
      <c r="AA434" s="29"/>
      <c r="AB434" s="29"/>
    </row>
    <row r="435" spans="1:28" ht="24" hidden="1" customHeight="1" outlineLevel="1" x14ac:dyDescent="0.35">
      <c r="A435" s="41"/>
      <c r="B435" s="47" t="s">
        <v>120</v>
      </c>
      <c r="C435" s="51" t="s">
        <v>60</v>
      </c>
      <c r="D435" s="43"/>
      <c r="F435" s="36"/>
      <c r="G435" s="36"/>
      <c r="H435" s="36"/>
      <c r="I435" s="36"/>
      <c r="J435" s="60"/>
      <c r="L435" s="29"/>
      <c r="M435" s="29"/>
      <c r="N435" s="29"/>
      <c r="O435" s="29"/>
      <c r="P435" s="29"/>
      <c r="R435" s="36"/>
      <c r="S435" s="36"/>
      <c r="T435" s="36"/>
      <c r="U435" s="36"/>
      <c r="V435" s="36"/>
      <c r="X435" s="29"/>
      <c r="Y435" s="29"/>
      <c r="Z435" s="29"/>
      <c r="AA435" s="29"/>
      <c r="AB435" s="29"/>
    </row>
    <row r="436" spans="1:28" ht="52.5" hidden="1" customHeight="1" outlineLevel="1" x14ac:dyDescent="0.35">
      <c r="A436" s="32" t="s">
        <v>78</v>
      </c>
      <c r="B436" s="54" t="s">
        <v>121</v>
      </c>
      <c r="C436" s="49" t="s">
        <v>80</v>
      </c>
      <c r="D436" s="43"/>
      <c r="F436" s="36"/>
      <c r="G436" s="36"/>
      <c r="H436" s="36"/>
      <c r="I436" s="36"/>
      <c r="J436" s="60"/>
      <c r="L436" s="29"/>
      <c r="M436" s="29"/>
      <c r="N436" s="29"/>
      <c r="O436" s="29"/>
      <c r="P436" s="29"/>
      <c r="R436" s="36"/>
      <c r="S436" s="36"/>
      <c r="T436" s="36"/>
      <c r="U436" s="36"/>
      <c r="V436" s="36"/>
      <c r="X436" s="29"/>
      <c r="Y436" s="29"/>
      <c r="Z436" s="29"/>
      <c r="AA436" s="29"/>
      <c r="AB436" s="29"/>
    </row>
    <row r="437" spans="1:28" ht="92.25" customHeight="1" collapsed="1" x14ac:dyDescent="0.35">
      <c r="A437" s="24"/>
      <c r="B437" s="25" t="s">
        <v>122</v>
      </c>
      <c r="C437" s="26" t="s">
        <v>123</v>
      </c>
      <c r="D437" s="27">
        <f>D438+D440+D443+D459-D442-D444</f>
        <v>0</v>
      </c>
      <c r="F437" s="28">
        <v>0.85</v>
      </c>
      <c r="G437" s="28">
        <v>0</v>
      </c>
      <c r="H437" s="28">
        <v>0.15</v>
      </c>
      <c r="I437" s="28">
        <v>0</v>
      </c>
      <c r="J437" s="60">
        <f>SUM(F437:I437)</f>
        <v>1</v>
      </c>
      <c r="L437" s="29">
        <f>ROUND($D437*F437,2)</f>
        <v>0</v>
      </c>
      <c r="M437" s="29">
        <f t="shared" ref="M437" si="185">ROUND($D437*G437,2)</f>
        <v>0</v>
      </c>
      <c r="N437" s="29">
        <f>ROUND($D437*H437,2)</f>
        <v>0</v>
      </c>
      <c r="O437" s="29">
        <f t="shared" ref="O437" si="186">ROUND($D437*I437,2)</f>
        <v>0</v>
      </c>
      <c r="P437" s="29">
        <f>SUM(L437:O437)</f>
        <v>0</v>
      </c>
      <c r="R437" s="30">
        <f>IF(L437=0,0,X437/$AB437)</f>
        <v>0</v>
      </c>
      <c r="S437" s="30">
        <f>IF(M437=0,0,Y437/$AB437)</f>
        <v>0</v>
      </c>
      <c r="T437" s="30">
        <f>IF(N437=0,0,Z437/$AB437)</f>
        <v>0</v>
      </c>
      <c r="U437" s="30">
        <f>IF(O437=0,0,AA437/$AB437)</f>
        <v>0</v>
      </c>
      <c r="V437" s="30">
        <f>IF(P437=0,0,AB437/$AB437)</f>
        <v>0</v>
      </c>
      <c r="X437" s="31">
        <f>$L437*$L$2</f>
        <v>0</v>
      </c>
      <c r="Y437" s="31">
        <f>IF(M437=0,0,P437-X437)</f>
        <v>0</v>
      </c>
      <c r="Z437" s="31">
        <f>IF(N437=0,0,P437-X437)</f>
        <v>0</v>
      </c>
      <c r="AA437" s="31">
        <f>IF(O437=0,0,P437-X437)</f>
        <v>0</v>
      </c>
      <c r="AB437" s="31">
        <f>SUM(X437:AA437)</f>
        <v>0</v>
      </c>
    </row>
    <row r="438" spans="1:28" ht="33" hidden="1" customHeight="1" outlineLevel="1" x14ac:dyDescent="0.35">
      <c r="A438" s="37" t="s">
        <v>28</v>
      </c>
      <c r="B438" s="38" t="s">
        <v>124</v>
      </c>
      <c r="C438" s="39" t="s">
        <v>30</v>
      </c>
      <c r="D438" s="48">
        <f>D439</f>
        <v>0</v>
      </c>
      <c r="F438" s="36"/>
      <c r="G438" s="36"/>
      <c r="H438" s="36"/>
      <c r="I438" s="36"/>
      <c r="J438" s="60"/>
      <c r="L438" s="29"/>
      <c r="M438" s="29"/>
      <c r="N438" s="29"/>
      <c r="O438" s="29"/>
      <c r="P438" s="29"/>
      <c r="R438" s="36"/>
      <c r="S438" s="36"/>
      <c r="T438" s="36"/>
      <c r="U438" s="36"/>
      <c r="V438" s="36"/>
      <c r="X438" s="29"/>
      <c r="Y438" s="29"/>
      <c r="Z438" s="29"/>
      <c r="AA438" s="29"/>
      <c r="AB438" s="29"/>
    </row>
    <row r="439" spans="1:28" ht="76.150000000000006" hidden="1" customHeight="1" outlineLevel="1" x14ac:dyDescent="0.35">
      <c r="A439" s="41" t="s">
        <v>31</v>
      </c>
      <c r="B439" s="42" t="s">
        <v>125</v>
      </c>
      <c r="C439" s="34" t="s">
        <v>126</v>
      </c>
      <c r="D439" s="43"/>
      <c r="F439" s="36"/>
      <c r="G439" s="36"/>
      <c r="H439" s="36"/>
      <c r="I439" s="36"/>
      <c r="J439" s="60"/>
      <c r="L439" s="29"/>
      <c r="M439" s="29"/>
      <c r="N439" s="29"/>
      <c r="O439" s="29"/>
      <c r="P439" s="29"/>
      <c r="R439" s="36"/>
      <c r="S439" s="36"/>
      <c r="T439" s="36"/>
      <c r="U439" s="36"/>
      <c r="V439" s="36"/>
      <c r="X439" s="29"/>
      <c r="Y439" s="29"/>
      <c r="Z439" s="29"/>
      <c r="AA439" s="29"/>
      <c r="AB439" s="29"/>
    </row>
    <row r="440" spans="1:28" ht="31.5" hidden="1" customHeight="1" outlineLevel="1" x14ac:dyDescent="0.35">
      <c r="A440" s="37" t="s">
        <v>34</v>
      </c>
      <c r="B440" s="38" t="s">
        <v>127</v>
      </c>
      <c r="C440" s="39" t="s">
        <v>36</v>
      </c>
      <c r="D440" s="40">
        <f>D441</f>
        <v>0</v>
      </c>
      <c r="F440" s="36"/>
      <c r="G440" s="36"/>
      <c r="H440" s="36"/>
      <c r="I440" s="36"/>
      <c r="J440" s="60"/>
      <c r="L440" s="29"/>
      <c r="M440" s="29"/>
      <c r="N440" s="29"/>
      <c r="O440" s="29"/>
      <c r="P440" s="29"/>
      <c r="R440" s="36"/>
      <c r="S440" s="36"/>
      <c r="T440" s="36"/>
      <c r="U440" s="36"/>
      <c r="V440" s="36"/>
      <c r="X440" s="29"/>
      <c r="Y440" s="29"/>
      <c r="Z440" s="29"/>
      <c r="AA440" s="29"/>
      <c r="AB440" s="29"/>
    </row>
    <row r="441" spans="1:28" ht="34.9" hidden="1" customHeight="1" outlineLevel="1" x14ac:dyDescent="0.35">
      <c r="A441" s="44" t="s">
        <v>37</v>
      </c>
      <c r="B441" s="45" t="s">
        <v>128</v>
      </c>
      <c r="C441" s="39" t="s">
        <v>83</v>
      </c>
      <c r="D441" s="40">
        <f>D442</f>
        <v>0</v>
      </c>
      <c r="F441" s="36"/>
      <c r="G441" s="36"/>
      <c r="H441" s="36"/>
      <c r="I441" s="36"/>
      <c r="J441" s="60"/>
      <c r="L441" s="29"/>
      <c r="M441" s="29"/>
      <c r="N441" s="29"/>
      <c r="O441" s="29"/>
      <c r="P441" s="29"/>
      <c r="R441" s="36"/>
      <c r="S441" s="36"/>
      <c r="T441" s="36"/>
      <c r="U441" s="36"/>
      <c r="V441" s="36"/>
      <c r="X441" s="29"/>
      <c r="Y441" s="29"/>
      <c r="Z441" s="29"/>
      <c r="AA441" s="29"/>
      <c r="AB441" s="29"/>
    </row>
    <row r="442" spans="1:28" ht="156.4" hidden="1" customHeight="1" outlineLevel="1" x14ac:dyDescent="0.35">
      <c r="A442" s="57" t="s">
        <v>40</v>
      </c>
      <c r="B442" s="58" t="s">
        <v>129</v>
      </c>
      <c r="C442" s="59" t="s">
        <v>130</v>
      </c>
      <c r="D442" s="43"/>
      <c r="F442" s="28">
        <v>1</v>
      </c>
      <c r="G442" s="60">
        <v>0</v>
      </c>
      <c r="H442" s="60">
        <v>0</v>
      </c>
      <c r="I442" s="60">
        <v>0</v>
      </c>
      <c r="J442" s="60">
        <f>SUM(F442:I442)</f>
        <v>1</v>
      </c>
      <c r="L442" s="29">
        <f>ROUND($D442*F442,2)</f>
        <v>0</v>
      </c>
      <c r="M442" s="29">
        <f t="shared" ref="M442" si="187">ROUND($D442*G442,2)</f>
        <v>0</v>
      </c>
      <c r="N442" s="29">
        <f>ROUND($D442*H442,2)</f>
        <v>0</v>
      </c>
      <c r="O442" s="29">
        <f t="shared" ref="O442" si="188">ROUND($D442*I442,2)</f>
        <v>0</v>
      </c>
      <c r="P442" s="29">
        <f>SUM(L442:O442)</f>
        <v>0</v>
      </c>
      <c r="R442" s="30">
        <f>IF(L442=0,0,X442/$AB442)</f>
        <v>0</v>
      </c>
      <c r="S442" s="30">
        <f>IF(M442=0,0,Y442/$AB442)</f>
        <v>0</v>
      </c>
      <c r="T442" s="30">
        <f>IF(N442=0,0,Z442/$AB442)</f>
        <v>0</v>
      </c>
      <c r="U442" s="30">
        <f>IF(O442=0,0,AA442/$AB442)</f>
        <v>0</v>
      </c>
      <c r="V442" s="30">
        <f>IF(P442=0,0,AB442/$AB442)</f>
        <v>0</v>
      </c>
      <c r="X442" s="31">
        <f>$L442*$L$2</f>
        <v>0</v>
      </c>
      <c r="Y442" s="31">
        <v>0</v>
      </c>
      <c r="Z442" s="31">
        <v>0</v>
      </c>
      <c r="AA442" s="31">
        <f>P442-X442</f>
        <v>0</v>
      </c>
      <c r="AB442" s="31">
        <f>SUM(X442:AA442)</f>
        <v>0</v>
      </c>
    </row>
    <row r="443" spans="1:28" ht="31.5" hidden="1" customHeight="1" outlineLevel="1" x14ac:dyDescent="0.35">
      <c r="A443" s="37" t="s">
        <v>43</v>
      </c>
      <c r="B443" s="38" t="s">
        <v>131</v>
      </c>
      <c r="C443" s="39" t="s">
        <v>45</v>
      </c>
      <c r="D443" s="48">
        <f>D444+D445+D446+D449+D456</f>
        <v>0</v>
      </c>
      <c r="F443" s="36"/>
      <c r="G443" s="36"/>
      <c r="H443" s="36"/>
      <c r="I443" s="36"/>
      <c r="J443" s="60"/>
      <c r="L443" s="29"/>
      <c r="M443" s="29"/>
      <c r="N443" s="29"/>
      <c r="O443" s="29"/>
      <c r="P443" s="29"/>
      <c r="R443" s="36"/>
      <c r="S443" s="36"/>
      <c r="T443" s="36"/>
      <c r="U443" s="36"/>
      <c r="V443" s="36"/>
      <c r="X443" s="29"/>
      <c r="Y443" s="29"/>
      <c r="Z443" s="29"/>
      <c r="AA443" s="29"/>
      <c r="AB443" s="29"/>
    </row>
    <row r="444" spans="1:28" ht="31.5" hidden="1" customHeight="1" outlineLevel="1" x14ac:dyDescent="0.35">
      <c r="A444" s="61" t="s">
        <v>46</v>
      </c>
      <c r="B444" s="62" t="s">
        <v>132</v>
      </c>
      <c r="C444" s="63" t="s">
        <v>133</v>
      </c>
      <c r="D444" s="43"/>
      <c r="F444" s="28">
        <v>1</v>
      </c>
      <c r="G444" s="60">
        <v>0</v>
      </c>
      <c r="H444" s="60">
        <v>0</v>
      </c>
      <c r="I444" s="60">
        <v>0</v>
      </c>
      <c r="J444" s="60">
        <f>SUM(F444:I444)</f>
        <v>1</v>
      </c>
      <c r="L444" s="29">
        <f>ROUND($D444*F444,2)</f>
        <v>0</v>
      </c>
      <c r="M444" s="29">
        <f t="shared" ref="M444" si="189">ROUND($D444*G444,2)</f>
        <v>0</v>
      </c>
      <c r="N444" s="29">
        <f>ROUND($D444*H444,2)</f>
        <v>0</v>
      </c>
      <c r="O444" s="29">
        <f t="shared" ref="O444" si="190">ROUND($D444*I444,2)</f>
        <v>0</v>
      </c>
      <c r="P444" s="29">
        <f>SUM(L444:O444)</f>
        <v>0</v>
      </c>
      <c r="R444" s="30">
        <f t="shared" ref="R444" si="191">IF(L444=0,0,X444/$AB444)</f>
        <v>0</v>
      </c>
      <c r="S444" s="30">
        <f t="shared" ref="S444" si="192">IF(M444=0,0,Y444/$AB444)</f>
        <v>0</v>
      </c>
      <c r="T444" s="30">
        <f t="shared" ref="T444" si="193">IF(N444=0,0,Z444/$AB444)</f>
        <v>0</v>
      </c>
      <c r="U444" s="30">
        <f t="shared" ref="U444" si="194">IF(O444=0,0,AA444/$AB444)</f>
        <v>0</v>
      </c>
      <c r="V444" s="30">
        <f t="shared" ref="V444" si="195">IF(P444=0,0,AB444/$AB444)</f>
        <v>0</v>
      </c>
      <c r="X444" s="31">
        <f>$L444*$L$2</f>
        <v>0</v>
      </c>
      <c r="Y444" s="31">
        <v>0</v>
      </c>
      <c r="Z444" s="31">
        <v>0</v>
      </c>
      <c r="AA444" s="31">
        <f>P444-X444</f>
        <v>0</v>
      </c>
      <c r="AB444" s="31">
        <f>SUM(X444:AA444)</f>
        <v>0</v>
      </c>
    </row>
    <row r="445" spans="1:28" ht="33" hidden="1" customHeight="1" outlineLevel="1" x14ac:dyDescent="0.35">
      <c r="A445" s="41" t="s">
        <v>49</v>
      </c>
      <c r="B445" s="42" t="s">
        <v>134</v>
      </c>
      <c r="C445" s="49" t="s">
        <v>51</v>
      </c>
      <c r="D445" s="43"/>
      <c r="F445" s="36"/>
      <c r="G445" s="36"/>
      <c r="H445" s="36"/>
      <c r="I445" s="36"/>
      <c r="J445" s="60"/>
      <c r="L445" s="29"/>
      <c r="M445" s="29"/>
      <c r="N445" s="29"/>
      <c r="O445" s="29"/>
      <c r="P445" s="29"/>
      <c r="R445" s="36"/>
      <c r="S445" s="36"/>
      <c r="T445" s="36"/>
      <c r="U445" s="36"/>
      <c r="V445" s="36"/>
      <c r="X445" s="29"/>
      <c r="Y445" s="29"/>
      <c r="Z445" s="29"/>
      <c r="AA445" s="29"/>
      <c r="AB445" s="29"/>
    </row>
    <row r="446" spans="1:28" ht="46.5" hidden="1" customHeight="1" outlineLevel="1" x14ac:dyDescent="0.35">
      <c r="A446" s="44" t="s">
        <v>52</v>
      </c>
      <c r="B446" s="45" t="s">
        <v>135</v>
      </c>
      <c r="C446" s="50" t="s">
        <v>136</v>
      </c>
      <c r="D446" s="48">
        <f>D447+D448</f>
        <v>0</v>
      </c>
      <c r="F446" s="36"/>
      <c r="G446" s="36"/>
      <c r="H446" s="36"/>
      <c r="I446" s="36"/>
      <c r="J446" s="60"/>
      <c r="L446" s="29"/>
      <c r="M446" s="29"/>
      <c r="N446" s="29"/>
      <c r="O446" s="29"/>
      <c r="P446" s="29"/>
      <c r="R446" s="36"/>
      <c r="S446" s="36"/>
      <c r="T446" s="36"/>
      <c r="U446" s="36"/>
      <c r="V446" s="36"/>
      <c r="X446" s="29"/>
      <c r="Y446" s="29"/>
      <c r="Z446" s="29"/>
      <c r="AA446" s="29"/>
      <c r="AB446" s="29"/>
    </row>
    <row r="447" spans="1:28" ht="22.5" hidden="1" customHeight="1" outlineLevel="1" x14ac:dyDescent="0.35">
      <c r="A447" s="41"/>
      <c r="B447" s="47" t="s">
        <v>137</v>
      </c>
      <c r="C447" s="51" t="s">
        <v>56</v>
      </c>
      <c r="D447" s="43"/>
      <c r="F447" s="36"/>
      <c r="G447" s="36"/>
      <c r="H447" s="36"/>
      <c r="I447" s="36"/>
      <c r="J447" s="60"/>
      <c r="L447" s="29"/>
      <c r="M447" s="29"/>
      <c r="N447" s="29"/>
      <c r="O447" s="29"/>
      <c r="P447" s="29"/>
      <c r="R447" s="36"/>
      <c r="S447" s="36"/>
      <c r="T447" s="36"/>
      <c r="U447" s="36"/>
      <c r="V447" s="36"/>
      <c r="X447" s="29"/>
      <c r="Y447" s="29"/>
      <c r="Z447" s="29"/>
      <c r="AA447" s="29"/>
      <c r="AB447" s="29"/>
    </row>
    <row r="448" spans="1:28" ht="21.75" hidden="1" customHeight="1" outlineLevel="1" x14ac:dyDescent="0.35">
      <c r="A448" s="41"/>
      <c r="B448" s="47" t="s">
        <v>138</v>
      </c>
      <c r="C448" s="51" t="s">
        <v>58</v>
      </c>
      <c r="D448" s="43"/>
      <c r="F448" s="36"/>
      <c r="G448" s="36"/>
      <c r="H448" s="36"/>
      <c r="I448" s="36"/>
      <c r="J448" s="60"/>
      <c r="L448" s="29"/>
      <c r="M448" s="29"/>
      <c r="N448" s="29"/>
      <c r="O448" s="29"/>
      <c r="P448" s="29"/>
      <c r="R448" s="36"/>
      <c r="S448" s="36"/>
      <c r="T448" s="36"/>
      <c r="U448" s="36"/>
      <c r="V448" s="36"/>
      <c r="X448" s="29"/>
      <c r="Y448" s="29"/>
      <c r="Z448" s="29"/>
      <c r="AA448" s="29"/>
      <c r="AB448" s="29"/>
    </row>
    <row r="449" spans="1:28" ht="62.25" hidden="1" customHeight="1" outlineLevel="1" x14ac:dyDescent="0.35">
      <c r="A449" s="44" t="s">
        <v>61</v>
      </c>
      <c r="B449" s="45" t="s">
        <v>139</v>
      </c>
      <c r="C449" s="50" t="s">
        <v>140</v>
      </c>
      <c r="D449" s="48">
        <f>D450+D452+D454</f>
        <v>0</v>
      </c>
      <c r="F449" s="36"/>
      <c r="G449" s="36"/>
      <c r="H449" s="36"/>
      <c r="I449" s="36"/>
      <c r="J449" s="60"/>
      <c r="L449" s="29"/>
      <c r="M449" s="29"/>
      <c r="N449" s="29"/>
      <c r="O449" s="29"/>
      <c r="P449" s="29"/>
      <c r="R449" s="36"/>
      <c r="S449" s="36"/>
      <c r="T449" s="36"/>
      <c r="U449" s="36"/>
      <c r="V449" s="36"/>
      <c r="X449" s="29"/>
      <c r="Y449" s="29"/>
      <c r="Z449" s="29"/>
      <c r="AA449" s="29"/>
      <c r="AB449" s="29"/>
    </row>
    <row r="450" spans="1:28" ht="57" hidden="1" customHeight="1" outlineLevel="1" x14ac:dyDescent="0.35">
      <c r="A450" s="52" t="s">
        <v>141</v>
      </c>
      <c r="B450" s="53" t="s">
        <v>142</v>
      </c>
      <c r="C450" s="39" t="s">
        <v>143</v>
      </c>
      <c r="D450" s="48">
        <f>D451</f>
        <v>0</v>
      </c>
      <c r="F450" s="36"/>
      <c r="G450" s="36"/>
      <c r="H450" s="36"/>
      <c r="I450" s="36"/>
      <c r="J450" s="60"/>
      <c r="L450" s="29"/>
      <c r="M450" s="29"/>
      <c r="N450" s="29"/>
      <c r="O450" s="29"/>
      <c r="P450" s="29"/>
      <c r="R450" s="36"/>
      <c r="S450" s="36"/>
      <c r="T450" s="36"/>
      <c r="U450" s="36"/>
      <c r="V450" s="36"/>
      <c r="X450" s="29"/>
      <c r="Y450" s="29"/>
      <c r="Z450" s="29"/>
      <c r="AA450" s="29"/>
      <c r="AB450" s="29"/>
    </row>
    <row r="451" spans="1:28" ht="37.5" hidden="1" customHeight="1" outlineLevel="1" x14ac:dyDescent="0.35">
      <c r="A451" s="41"/>
      <c r="B451" s="47" t="s">
        <v>144</v>
      </c>
      <c r="C451" s="51" t="s">
        <v>145</v>
      </c>
      <c r="D451" s="43"/>
      <c r="F451" s="36"/>
      <c r="G451" s="36"/>
      <c r="H451" s="36"/>
      <c r="I451" s="36"/>
      <c r="J451" s="60"/>
      <c r="L451" s="29"/>
      <c r="M451" s="29"/>
      <c r="N451" s="29"/>
      <c r="O451" s="29"/>
      <c r="P451" s="29"/>
      <c r="R451" s="36"/>
      <c r="S451" s="36"/>
      <c r="T451" s="36"/>
      <c r="U451" s="36"/>
      <c r="V451" s="36"/>
      <c r="X451" s="29"/>
      <c r="Y451" s="29"/>
      <c r="Z451" s="29"/>
      <c r="AA451" s="29"/>
      <c r="AB451" s="29"/>
    </row>
    <row r="452" spans="1:28" ht="97.15" hidden="1" customHeight="1" outlineLevel="1" x14ac:dyDescent="0.35">
      <c r="A452" s="52" t="s">
        <v>146</v>
      </c>
      <c r="B452" s="53" t="s">
        <v>147</v>
      </c>
      <c r="C452" s="39" t="s">
        <v>148</v>
      </c>
      <c r="D452" s="40">
        <f>D453</f>
        <v>0</v>
      </c>
      <c r="F452" s="36"/>
      <c r="G452" s="36"/>
      <c r="H452" s="36"/>
      <c r="I452" s="36"/>
      <c r="J452" s="60"/>
      <c r="L452" s="29"/>
      <c r="M452" s="29"/>
      <c r="N452" s="29"/>
      <c r="O452" s="29"/>
      <c r="P452" s="29"/>
      <c r="R452" s="36"/>
      <c r="S452" s="36"/>
      <c r="T452" s="36"/>
      <c r="U452" s="36"/>
      <c r="V452" s="36"/>
      <c r="X452" s="29"/>
      <c r="Y452" s="29"/>
      <c r="Z452" s="29"/>
      <c r="AA452" s="29"/>
      <c r="AB452" s="29"/>
    </row>
    <row r="453" spans="1:28" ht="33.75" hidden="1" customHeight="1" outlineLevel="1" x14ac:dyDescent="0.35">
      <c r="A453" s="41"/>
      <c r="B453" s="47" t="s">
        <v>149</v>
      </c>
      <c r="C453" s="51" t="s">
        <v>150</v>
      </c>
      <c r="D453" s="43"/>
      <c r="F453" s="36"/>
      <c r="G453" s="36"/>
      <c r="H453" s="36"/>
      <c r="I453" s="36"/>
      <c r="J453" s="60"/>
      <c r="L453" s="29"/>
      <c r="M453" s="29"/>
      <c r="N453" s="29"/>
      <c r="O453" s="29"/>
      <c r="P453" s="29"/>
      <c r="R453" s="36"/>
      <c r="S453" s="36"/>
      <c r="T453" s="36"/>
      <c r="U453" s="36"/>
      <c r="V453" s="36"/>
      <c r="X453" s="29"/>
      <c r="Y453" s="29"/>
      <c r="Z453" s="29"/>
      <c r="AA453" s="29"/>
      <c r="AB453" s="29"/>
    </row>
    <row r="454" spans="1:28" ht="33.75" hidden="1" customHeight="1" outlineLevel="1" x14ac:dyDescent="0.35">
      <c r="A454" s="52" t="s">
        <v>64</v>
      </c>
      <c r="B454" s="53" t="s">
        <v>151</v>
      </c>
      <c r="C454" s="39" t="s">
        <v>152</v>
      </c>
      <c r="D454" s="40">
        <f>D455</f>
        <v>0</v>
      </c>
      <c r="F454" s="36"/>
      <c r="G454" s="36"/>
      <c r="H454" s="36"/>
      <c r="I454" s="36"/>
      <c r="J454" s="60"/>
      <c r="L454" s="29"/>
      <c r="M454" s="29"/>
      <c r="N454" s="29"/>
      <c r="O454" s="29"/>
      <c r="P454" s="29"/>
      <c r="R454" s="36"/>
      <c r="S454" s="36"/>
      <c r="T454" s="36"/>
      <c r="U454" s="36"/>
      <c r="V454" s="36"/>
      <c r="X454" s="29"/>
      <c r="Y454" s="29"/>
      <c r="Z454" s="29"/>
      <c r="AA454" s="29"/>
      <c r="AB454" s="29"/>
    </row>
    <row r="455" spans="1:28" ht="33.75" hidden="1" customHeight="1" outlineLevel="1" x14ac:dyDescent="0.35">
      <c r="A455" s="46"/>
      <c r="B455" s="47" t="s">
        <v>153</v>
      </c>
      <c r="C455" s="51" t="s">
        <v>154</v>
      </c>
      <c r="D455" s="43"/>
      <c r="F455" s="36"/>
      <c r="G455" s="36"/>
      <c r="H455" s="36"/>
      <c r="I455" s="36"/>
      <c r="J455" s="60"/>
      <c r="L455" s="29"/>
      <c r="M455" s="29"/>
      <c r="N455" s="29"/>
      <c r="O455" s="29"/>
      <c r="P455" s="29"/>
      <c r="R455" s="36"/>
      <c r="S455" s="36"/>
      <c r="T455" s="36"/>
      <c r="U455" s="36"/>
      <c r="V455" s="36"/>
      <c r="X455" s="29"/>
      <c r="Y455" s="29"/>
      <c r="Z455" s="29"/>
      <c r="AA455" s="29"/>
      <c r="AB455" s="29"/>
    </row>
    <row r="456" spans="1:28" ht="40.9" hidden="1" customHeight="1" outlineLevel="1" x14ac:dyDescent="0.35">
      <c r="A456" s="44" t="s">
        <v>155</v>
      </c>
      <c r="B456" s="45" t="s">
        <v>156</v>
      </c>
      <c r="C456" s="39" t="s">
        <v>157</v>
      </c>
      <c r="D456" s="48">
        <f>D457</f>
        <v>0</v>
      </c>
      <c r="F456" s="36"/>
      <c r="G456" s="36"/>
      <c r="H456" s="36"/>
      <c r="I456" s="36"/>
      <c r="J456" s="60"/>
      <c r="L456" s="29"/>
      <c r="M456" s="29"/>
      <c r="N456" s="29"/>
      <c r="O456" s="29"/>
      <c r="P456" s="29"/>
      <c r="R456" s="36"/>
      <c r="S456" s="36"/>
      <c r="T456" s="36"/>
      <c r="U456" s="36"/>
      <c r="V456" s="36"/>
      <c r="X456" s="29"/>
      <c r="Y456" s="29"/>
      <c r="Z456" s="29"/>
      <c r="AA456" s="29"/>
      <c r="AB456" s="29"/>
    </row>
    <row r="457" spans="1:28" ht="59.65" hidden="1" customHeight="1" outlineLevel="1" x14ac:dyDescent="0.35">
      <c r="A457" s="52" t="s">
        <v>158</v>
      </c>
      <c r="B457" s="53" t="s">
        <v>159</v>
      </c>
      <c r="C457" s="39" t="s">
        <v>160</v>
      </c>
      <c r="D457" s="48">
        <f>D458</f>
        <v>0</v>
      </c>
      <c r="F457" s="36"/>
      <c r="G457" s="36"/>
      <c r="H457" s="36"/>
      <c r="I457" s="36"/>
      <c r="J457" s="60"/>
      <c r="L457" s="29"/>
      <c r="M457" s="29"/>
      <c r="N457" s="29"/>
      <c r="O457" s="29"/>
      <c r="P457" s="29"/>
      <c r="R457" s="36"/>
      <c r="S457" s="36"/>
      <c r="T457" s="36"/>
      <c r="U457" s="36"/>
      <c r="V457" s="36"/>
      <c r="X457" s="29"/>
      <c r="Y457" s="29"/>
      <c r="Z457" s="29"/>
      <c r="AA457" s="29"/>
      <c r="AB457" s="29"/>
    </row>
    <row r="458" spans="1:28" ht="37.5" hidden="1" customHeight="1" outlineLevel="1" x14ac:dyDescent="0.35">
      <c r="A458" s="41"/>
      <c r="B458" s="47" t="s">
        <v>161</v>
      </c>
      <c r="C458" s="51" t="s">
        <v>162</v>
      </c>
      <c r="D458" s="43"/>
      <c r="F458" s="36"/>
      <c r="G458" s="36"/>
      <c r="H458" s="36"/>
      <c r="I458" s="36"/>
      <c r="J458" s="60"/>
      <c r="L458" s="29"/>
      <c r="M458" s="29"/>
      <c r="N458" s="29"/>
      <c r="O458" s="29"/>
      <c r="P458" s="29"/>
      <c r="R458" s="36"/>
      <c r="S458" s="36"/>
      <c r="T458" s="36"/>
      <c r="U458" s="36"/>
      <c r="V458" s="36"/>
      <c r="X458" s="29"/>
      <c r="Y458" s="29"/>
      <c r="Z458" s="29"/>
      <c r="AA458" s="29"/>
      <c r="AB458" s="29"/>
    </row>
    <row r="459" spans="1:28" ht="76.150000000000006" hidden="1" customHeight="1" outlineLevel="1" x14ac:dyDescent="0.35">
      <c r="A459" s="61" t="s">
        <v>78</v>
      </c>
      <c r="B459" s="62" t="s">
        <v>163</v>
      </c>
      <c r="C459" s="63" t="s">
        <v>164</v>
      </c>
      <c r="D459" s="43"/>
      <c r="F459" s="28">
        <v>1</v>
      </c>
      <c r="G459" s="60">
        <v>0</v>
      </c>
      <c r="H459" s="60">
        <v>0</v>
      </c>
      <c r="I459" s="60">
        <v>0</v>
      </c>
      <c r="J459" s="60">
        <f>SUM(F459:I459)</f>
        <v>1</v>
      </c>
      <c r="L459" s="29">
        <f>ROUND($D459*F459,2)</f>
        <v>0</v>
      </c>
      <c r="M459" s="29">
        <f t="shared" ref="M459:M460" si="196">ROUND($D459*G459,2)</f>
        <v>0</v>
      </c>
      <c r="N459" s="29">
        <f>ROUND($D459*H459,2)</f>
        <v>0</v>
      </c>
      <c r="O459" s="29">
        <f t="shared" ref="O459:O460" si="197">ROUND($D459*I459,2)</f>
        <v>0</v>
      </c>
      <c r="P459" s="29">
        <f>SUM(L459:O459)</f>
        <v>0</v>
      </c>
      <c r="R459" s="30">
        <f t="shared" ref="R459:R460" si="198">IF(L459=0,0,X459/$AB459)</f>
        <v>0</v>
      </c>
      <c r="S459" s="30">
        <f t="shared" ref="S459:S460" si="199">IF(M459=0,0,Y459/$AB459)</f>
        <v>0</v>
      </c>
      <c r="T459" s="30">
        <f t="shared" ref="T459:T460" si="200">IF(N459=0,0,Z459/$AB459)</f>
        <v>0</v>
      </c>
      <c r="U459" s="30">
        <f t="shared" ref="U459:U460" si="201">IF(O459=0,0,AA459/$AB459)</f>
        <v>0</v>
      </c>
      <c r="V459" s="30">
        <f t="shared" ref="V459:V460" si="202">IF(P459=0,0,AB459/$AB459)</f>
        <v>0</v>
      </c>
      <c r="X459" s="31">
        <f>$L459*$L$2</f>
        <v>0</v>
      </c>
      <c r="Y459" s="31">
        <v>0</v>
      </c>
      <c r="Z459" s="31">
        <v>0</v>
      </c>
      <c r="AA459" s="31">
        <f>P459-X459</f>
        <v>0</v>
      </c>
      <c r="AB459" s="31">
        <f>SUM(X459:AA459)</f>
        <v>0</v>
      </c>
    </row>
    <row r="460" spans="1:28" ht="92.25" customHeight="1" collapsed="1" x14ac:dyDescent="0.35">
      <c r="A460" s="24"/>
      <c r="B460" s="25">
        <v>5</v>
      </c>
      <c r="C460" s="26" t="s">
        <v>165</v>
      </c>
      <c r="D460" s="27">
        <f>D461+D464+D470-D465-D470</f>
        <v>0</v>
      </c>
      <c r="F460" s="28">
        <v>0.85</v>
      </c>
      <c r="G460" s="28">
        <v>0</v>
      </c>
      <c r="H460" s="28">
        <v>0.15</v>
      </c>
      <c r="I460" s="28">
        <v>0</v>
      </c>
      <c r="J460" s="60">
        <f>SUM(F460:I460)</f>
        <v>1</v>
      </c>
      <c r="L460" s="29">
        <f>ROUND($D460*F460,2)</f>
        <v>0</v>
      </c>
      <c r="M460" s="29">
        <f t="shared" si="196"/>
        <v>0</v>
      </c>
      <c r="N460" s="29">
        <f>ROUND($D460*H460,2)</f>
        <v>0</v>
      </c>
      <c r="O460" s="29">
        <f t="shared" si="197"/>
        <v>0</v>
      </c>
      <c r="P460" s="29">
        <f>SUM(L460:O460)</f>
        <v>0</v>
      </c>
      <c r="R460" s="30">
        <f t="shared" si="198"/>
        <v>0</v>
      </c>
      <c r="S460" s="30">
        <f t="shared" si="199"/>
        <v>0</v>
      </c>
      <c r="T460" s="30">
        <f t="shared" si="200"/>
        <v>0</v>
      </c>
      <c r="U460" s="30">
        <f t="shared" si="201"/>
        <v>0</v>
      </c>
      <c r="V460" s="30">
        <f t="shared" si="202"/>
        <v>0</v>
      </c>
      <c r="X460" s="31">
        <f>$L460*$L$2</f>
        <v>0</v>
      </c>
      <c r="Y460" s="31">
        <f>IF(M460=0,0,P460-X460)</f>
        <v>0</v>
      </c>
      <c r="Z460" s="31">
        <f>IF(N460=0,0,P460-X460)</f>
        <v>0</v>
      </c>
      <c r="AA460" s="31">
        <f>IF(O460=0,0,P460-X460)</f>
        <v>0</v>
      </c>
      <c r="AB460" s="31">
        <f>SUM(X460:AA460)</f>
        <v>0</v>
      </c>
    </row>
    <row r="461" spans="1:28" ht="31.5" hidden="1" customHeight="1" outlineLevel="1" x14ac:dyDescent="0.35">
      <c r="A461" s="37" t="s">
        <v>34</v>
      </c>
      <c r="B461" s="38" t="s">
        <v>166</v>
      </c>
      <c r="C461" s="39" t="s">
        <v>36</v>
      </c>
      <c r="D461" s="40">
        <f>D462</f>
        <v>0</v>
      </c>
      <c r="F461" s="36"/>
      <c r="G461" s="36"/>
      <c r="H461" s="36"/>
      <c r="I461" s="36"/>
      <c r="J461" s="60"/>
      <c r="L461" s="29"/>
      <c r="M461" s="29"/>
      <c r="N461" s="29"/>
      <c r="O461" s="29"/>
      <c r="P461" s="29"/>
      <c r="R461" s="36"/>
      <c r="S461" s="36"/>
      <c r="T461" s="36"/>
      <c r="U461" s="36"/>
      <c r="V461" s="36"/>
      <c r="X461" s="29"/>
      <c r="Y461" s="29"/>
      <c r="Z461" s="29"/>
      <c r="AA461" s="29"/>
      <c r="AB461" s="29"/>
    </row>
    <row r="462" spans="1:28" ht="31.5" hidden="1" customHeight="1" outlineLevel="1" x14ac:dyDescent="0.35">
      <c r="A462" s="44" t="s">
        <v>37</v>
      </c>
      <c r="B462" s="45" t="s">
        <v>167</v>
      </c>
      <c r="C462" s="39" t="s">
        <v>168</v>
      </c>
      <c r="D462" s="40">
        <f>D463</f>
        <v>0</v>
      </c>
      <c r="F462" s="36"/>
      <c r="G462" s="36"/>
      <c r="H462" s="36"/>
      <c r="I462" s="36"/>
      <c r="J462" s="60"/>
      <c r="L462" s="29"/>
      <c r="M462" s="29"/>
      <c r="N462" s="29"/>
      <c r="O462" s="29"/>
      <c r="P462" s="29"/>
      <c r="R462" s="36"/>
      <c r="S462" s="36"/>
      <c r="T462" s="36"/>
      <c r="U462" s="36"/>
      <c r="V462" s="36"/>
      <c r="X462" s="29"/>
      <c r="Y462" s="29"/>
      <c r="Z462" s="29"/>
      <c r="AA462" s="29"/>
      <c r="AB462" s="29"/>
    </row>
    <row r="463" spans="1:28" ht="91.9" hidden="1" customHeight="1" outlineLevel="1" x14ac:dyDescent="0.35">
      <c r="A463" s="46" t="s">
        <v>40</v>
      </c>
      <c r="B463" s="47" t="s">
        <v>169</v>
      </c>
      <c r="C463" s="34" t="s">
        <v>170</v>
      </c>
      <c r="D463" s="43"/>
      <c r="F463" s="36"/>
      <c r="G463" s="36"/>
      <c r="H463" s="36"/>
      <c r="I463" s="36"/>
      <c r="J463" s="60"/>
      <c r="L463" s="29"/>
      <c r="M463" s="29"/>
      <c r="N463" s="29"/>
      <c r="O463" s="29"/>
      <c r="P463" s="29"/>
      <c r="R463" s="36"/>
      <c r="S463" s="36"/>
      <c r="T463" s="36"/>
      <c r="U463" s="36"/>
      <c r="V463" s="36"/>
      <c r="X463" s="29"/>
      <c r="Y463" s="29"/>
      <c r="Z463" s="29"/>
      <c r="AA463" s="29"/>
      <c r="AB463" s="29"/>
    </row>
    <row r="464" spans="1:28" ht="31.5" hidden="1" customHeight="1" outlineLevel="1" x14ac:dyDescent="0.35">
      <c r="A464" s="37" t="s">
        <v>43</v>
      </c>
      <c r="B464" s="38" t="s">
        <v>171</v>
      </c>
      <c r="C464" s="39" t="s">
        <v>45</v>
      </c>
      <c r="D464" s="48">
        <f>D465+D466+D467</f>
        <v>0</v>
      </c>
      <c r="F464" s="36"/>
      <c r="G464" s="36"/>
      <c r="H464" s="36"/>
      <c r="I464" s="36"/>
      <c r="J464" s="60"/>
      <c r="L464" s="29"/>
      <c r="M464" s="29"/>
      <c r="N464" s="29"/>
      <c r="O464" s="29"/>
      <c r="P464" s="29"/>
      <c r="R464" s="36"/>
      <c r="S464" s="36"/>
      <c r="T464" s="36"/>
      <c r="U464" s="36"/>
      <c r="V464" s="36"/>
      <c r="X464" s="29"/>
      <c r="Y464" s="29"/>
      <c r="Z464" s="29"/>
      <c r="AA464" s="29"/>
      <c r="AB464" s="29"/>
    </row>
    <row r="465" spans="1:28" ht="31.5" hidden="1" customHeight="1" outlineLevel="1" x14ac:dyDescent="0.35">
      <c r="A465" s="61" t="s">
        <v>46</v>
      </c>
      <c r="B465" s="62" t="s">
        <v>172</v>
      </c>
      <c r="C465" s="63" t="s">
        <v>173</v>
      </c>
      <c r="D465" s="43"/>
      <c r="F465" s="28">
        <v>1</v>
      </c>
      <c r="G465" s="60">
        <v>0</v>
      </c>
      <c r="H465" s="60">
        <v>0</v>
      </c>
      <c r="I465" s="60">
        <v>0</v>
      </c>
      <c r="J465" s="60">
        <f>SUM(F465:I465)</f>
        <v>1</v>
      </c>
      <c r="L465" s="29">
        <f>ROUND($D465*F465,2)</f>
        <v>0</v>
      </c>
      <c r="M465" s="29">
        <f t="shared" ref="M465" si="203">ROUND($D465*G465,2)</f>
        <v>0</v>
      </c>
      <c r="N465" s="29">
        <f>ROUND($D465*H465,2)</f>
        <v>0</v>
      </c>
      <c r="O465" s="29">
        <f t="shared" ref="O465" si="204">ROUND($D465*I465,2)</f>
        <v>0</v>
      </c>
      <c r="P465" s="29">
        <f>SUM(L465:O465)</f>
        <v>0</v>
      </c>
      <c r="R465" s="30">
        <f>IF(L465=0,0,X465/$AB465)</f>
        <v>0</v>
      </c>
      <c r="S465" s="30">
        <f>IF(M465=0,0,Y465/$AB465)</f>
        <v>0</v>
      </c>
      <c r="T465" s="30">
        <f>IF(N465=0,0,Z465/$AB465)</f>
        <v>0</v>
      </c>
      <c r="U465" s="30">
        <f>IF(O465=0,0,AA465/$AB465)</f>
        <v>0</v>
      </c>
      <c r="V465" s="30">
        <f>IF(P465=0,0,AB465/$AB465)</f>
        <v>0</v>
      </c>
      <c r="X465" s="31">
        <f>$L465*$L$2</f>
        <v>0</v>
      </c>
      <c r="Y465" s="31">
        <v>0</v>
      </c>
      <c r="Z465" s="31">
        <v>0</v>
      </c>
      <c r="AA465" s="31">
        <f>P465-X465</f>
        <v>0</v>
      </c>
      <c r="AB465" s="31">
        <f>SUM(X465:AA465)</f>
        <v>0</v>
      </c>
    </row>
    <row r="466" spans="1:28" ht="33" hidden="1" customHeight="1" outlineLevel="1" x14ac:dyDescent="0.35">
      <c r="A466" s="41" t="s">
        <v>49</v>
      </c>
      <c r="B466" s="42" t="s">
        <v>174</v>
      </c>
      <c r="C466" s="49" t="s">
        <v>51</v>
      </c>
      <c r="D466" s="43"/>
      <c r="F466" s="36"/>
      <c r="G466" s="36"/>
      <c r="H466" s="36"/>
      <c r="I466" s="36"/>
      <c r="J466" s="60"/>
      <c r="L466" s="29"/>
      <c r="M466" s="29"/>
      <c r="N466" s="29"/>
      <c r="O466" s="29"/>
      <c r="P466" s="29"/>
      <c r="R466" s="36"/>
      <c r="S466" s="36"/>
      <c r="T466" s="36"/>
      <c r="U466" s="36"/>
      <c r="V466" s="36"/>
      <c r="X466" s="29"/>
      <c r="Y466" s="29"/>
      <c r="Z466" s="29"/>
      <c r="AA466" s="29"/>
      <c r="AB466" s="29"/>
    </row>
    <row r="467" spans="1:28" ht="36" hidden="1" customHeight="1" outlineLevel="1" x14ac:dyDescent="0.35">
      <c r="A467" s="44" t="s">
        <v>52</v>
      </c>
      <c r="B467" s="45" t="s">
        <v>175</v>
      </c>
      <c r="C467" s="50" t="s">
        <v>136</v>
      </c>
      <c r="D467" s="48">
        <f>D468+D469</f>
        <v>0</v>
      </c>
      <c r="F467" s="36"/>
      <c r="G467" s="36"/>
      <c r="H467" s="36"/>
      <c r="I467" s="36"/>
      <c r="J467" s="60"/>
      <c r="L467" s="29"/>
      <c r="M467" s="29"/>
      <c r="N467" s="29"/>
      <c r="O467" s="29"/>
      <c r="P467" s="29"/>
      <c r="R467" s="36"/>
      <c r="S467" s="36"/>
      <c r="T467" s="36"/>
      <c r="U467" s="36"/>
      <c r="V467" s="36"/>
      <c r="X467" s="29"/>
      <c r="Y467" s="29"/>
      <c r="Z467" s="29"/>
      <c r="AA467" s="29"/>
      <c r="AB467" s="29"/>
    </row>
    <row r="468" spans="1:28" ht="31.5" hidden="1" customHeight="1" outlineLevel="1" x14ac:dyDescent="0.35">
      <c r="A468" s="41"/>
      <c r="B468" s="47" t="s">
        <v>176</v>
      </c>
      <c r="C468" s="51" t="s">
        <v>56</v>
      </c>
      <c r="D468" s="43"/>
      <c r="F468" s="36"/>
      <c r="G468" s="36"/>
      <c r="H468" s="36"/>
      <c r="I468" s="36"/>
      <c r="J468" s="60"/>
      <c r="L468" s="29"/>
      <c r="M468" s="29"/>
      <c r="N468" s="29"/>
      <c r="O468" s="29"/>
      <c r="P468" s="29"/>
      <c r="R468" s="36"/>
      <c r="S468" s="36"/>
      <c r="T468" s="36"/>
      <c r="U468" s="36"/>
      <c r="V468" s="36"/>
      <c r="X468" s="29"/>
      <c r="Y468" s="29"/>
      <c r="Z468" s="29"/>
      <c r="AA468" s="29"/>
      <c r="AB468" s="29"/>
    </row>
    <row r="469" spans="1:28" ht="34.5" hidden="1" customHeight="1" outlineLevel="1" x14ac:dyDescent="0.35">
      <c r="A469" s="41"/>
      <c r="B469" s="47" t="s">
        <v>177</v>
      </c>
      <c r="C469" s="51" t="s">
        <v>60</v>
      </c>
      <c r="D469" s="43"/>
      <c r="F469" s="36"/>
      <c r="G469" s="36"/>
      <c r="H469" s="36"/>
      <c r="I469" s="36"/>
      <c r="J469" s="60"/>
      <c r="L469" s="29"/>
      <c r="M469" s="29"/>
      <c r="N469" s="29"/>
      <c r="O469" s="29"/>
      <c r="P469" s="29"/>
      <c r="R469" s="36"/>
      <c r="S469" s="36"/>
      <c r="T469" s="36"/>
      <c r="U469" s="36"/>
      <c r="V469" s="36"/>
      <c r="X469" s="29"/>
      <c r="Y469" s="29"/>
      <c r="Z469" s="29"/>
      <c r="AA469" s="29"/>
      <c r="AB469" s="29"/>
    </row>
    <row r="470" spans="1:28" ht="62.65" hidden="1" customHeight="1" outlineLevel="1" x14ac:dyDescent="0.35">
      <c r="A470" s="64" t="s">
        <v>78</v>
      </c>
      <c r="B470" s="65" t="s">
        <v>178</v>
      </c>
      <c r="C470" s="63" t="s">
        <v>179</v>
      </c>
      <c r="D470" s="43"/>
      <c r="F470" s="28">
        <v>1</v>
      </c>
      <c r="G470" s="60">
        <v>0</v>
      </c>
      <c r="H470" s="60">
        <v>0</v>
      </c>
      <c r="I470" s="60">
        <v>0</v>
      </c>
      <c r="J470" s="60">
        <f>SUM(F470:I470)</f>
        <v>1</v>
      </c>
      <c r="L470" s="29">
        <f>ROUND($D470*F470,2)</f>
        <v>0</v>
      </c>
      <c r="M470" s="29">
        <f t="shared" ref="M470:M471" si="205">ROUND($D470*G470,2)</f>
        <v>0</v>
      </c>
      <c r="N470" s="29">
        <f>ROUND($D470*H470,2)</f>
        <v>0</v>
      </c>
      <c r="O470" s="29">
        <f t="shared" ref="O470:O471" si="206">ROUND($D470*I470,2)</f>
        <v>0</v>
      </c>
      <c r="P470" s="29">
        <f>SUM(L470:O470)</f>
        <v>0</v>
      </c>
      <c r="R470" s="30">
        <f t="shared" ref="R470:R471" si="207">IF(L470=0,0,X470/$AB470)</f>
        <v>0</v>
      </c>
      <c r="S470" s="30">
        <f t="shared" ref="S470:S471" si="208">IF(M470=0,0,Y470/$AB470)</f>
        <v>0</v>
      </c>
      <c r="T470" s="30">
        <f t="shared" ref="T470:T471" si="209">IF(N470=0,0,Z470/$AB470)</f>
        <v>0</v>
      </c>
      <c r="U470" s="30">
        <f t="shared" ref="U470:U471" si="210">IF(O470=0,0,AA470/$AB470)</f>
        <v>0</v>
      </c>
      <c r="V470" s="30">
        <f t="shared" ref="V470:V471" si="211">IF(P470=0,0,AB470/$AB470)</f>
        <v>0</v>
      </c>
      <c r="X470" s="31">
        <f>$L470*$L$2</f>
        <v>0</v>
      </c>
      <c r="Y470" s="31">
        <v>0</v>
      </c>
      <c r="Z470" s="31">
        <v>0</v>
      </c>
      <c r="AA470" s="31">
        <f>P470-X470</f>
        <v>0</v>
      </c>
      <c r="AB470" s="31">
        <f>SUM(X470:AA470)</f>
        <v>0</v>
      </c>
    </row>
    <row r="471" spans="1:28" ht="78" customHeight="1" collapsed="1" x14ac:dyDescent="0.35">
      <c r="A471" s="24"/>
      <c r="B471" s="66" t="s">
        <v>34</v>
      </c>
      <c r="C471" s="26" t="s">
        <v>180</v>
      </c>
      <c r="D471" s="67">
        <f>D472+D479-D473-D479</f>
        <v>0</v>
      </c>
      <c r="F471" s="28">
        <v>0.85</v>
      </c>
      <c r="G471" s="28">
        <v>0</v>
      </c>
      <c r="H471" s="28">
        <v>0.15</v>
      </c>
      <c r="I471" s="28">
        <v>0</v>
      </c>
      <c r="J471" s="60">
        <f>SUM(F471:I471)</f>
        <v>1</v>
      </c>
      <c r="L471" s="29">
        <f>ROUND($D471*F471,2)</f>
        <v>0</v>
      </c>
      <c r="M471" s="29">
        <f t="shared" si="205"/>
        <v>0</v>
      </c>
      <c r="N471" s="29">
        <f>ROUND($D471*H471,2)</f>
        <v>0</v>
      </c>
      <c r="O471" s="29">
        <f t="shared" si="206"/>
        <v>0</v>
      </c>
      <c r="P471" s="29">
        <f>SUM(L471:O471)</f>
        <v>0</v>
      </c>
      <c r="R471" s="30">
        <f t="shared" si="207"/>
        <v>0</v>
      </c>
      <c r="S471" s="30">
        <f t="shared" si="208"/>
        <v>0</v>
      </c>
      <c r="T471" s="30">
        <f t="shared" si="209"/>
        <v>0</v>
      </c>
      <c r="U471" s="30">
        <f t="shared" si="210"/>
        <v>0</v>
      </c>
      <c r="V471" s="30">
        <f t="shared" si="211"/>
        <v>0</v>
      </c>
      <c r="X471" s="31">
        <f>$L471*$L$2</f>
        <v>0</v>
      </c>
      <c r="Y471" s="31">
        <f>IF(M471=0,0,P471-X471)</f>
        <v>0</v>
      </c>
      <c r="Z471" s="31">
        <f>IF(N471=0,0,P471-X471)</f>
        <v>0</v>
      </c>
      <c r="AA471" s="31">
        <f>IF(O471=0,0,P471-X471)</f>
        <v>0</v>
      </c>
      <c r="AB471" s="31">
        <f>SUM(X471:AA471)</f>
        <v>0</v>
      </c>
    </row>
    <row r="472" spans="1:28" ht="31.5" hidden="1" customHeight="1" outlineLevel="1" x14ac:dyDescent="0.35">
      <c r="A472" s="37" t="s">
        <v>43</v>
      </c>
      <c r="B472" s="38" t="s">
        <v>181</v>
      </c>
      <c r="C472" s="39" t="s">
        <v>45</v>
      </c>
      <c r="D472" s="48">
        <f>D473+D474+D475+D477</f>
        <v>0</v>
      </c>
      <c r="F472" s="36"/>
      <c r="G472" s="36"/>
      <c r="H472" s="36"/>
      <c r="I472" s="36"/>
      <c r="J472" s="60"/>
      <c r="L472" s="29"/>
      <c r="M472" s="29"/>
      <c r="N472" s="29"/>
      <c r="O472" s="29"/>
      <c r="P472" s="29"/>
      <c r="R472" s="36"/>
      <c r="S472" s="36"/>
      <c r="T472" s="36"/>
      <c r="U472" s="36"/>
      <c r="V472" s="36"/>
      <c r="X472" s="29"/>
      <c r="Y472" s="29"/>
      <c r="Z472" s="29"/>
      <c r="AA472" s="29"/>
      <c r="AB472" s="29"/>
    </row>
    <row r="473" spans="1:28" ht="33" hidden="1" customHeight="1" outlineLevel="1" x14ac:dyDescent="0.35">
      <c r="A473" s="61" t="s">
        <v>46</v>
      </c>
      <c r="B473" s="62" t="s">
        <v>182</v>
      </c>
      <c r="C473" s="63" t="s">
        <v>133</v>
      </c>
      <c r="D473" s="43"/>
      <c r="F473" s="28">
        <v>1</v>
      </c>
      <c r="G473" s="60">
        <v>0</v>
      </c>
      <c r="H473" s="60">
        <v>0</v>
      </c>
      <c r="I473" s="60">
        <v>0</v>
      </c>
      <c r="J473" s="60">
        <f>SUM(F473:I473)</f>
        <v>1</v>
      </c>
      <c r="L473" s="29">
        <f>ROUND($D473*F473,2)</f>
        <v>0</v>
      </c>
      <c r="M473" s="29">
        <f t="shared" ref="M473" si="212">ROUND($D473*G473,2)</f>
        <v>0</v>
      </c>
      <c r="N473" s="29">
        <f>ROUND($D473*H473,2)</f>
        <v>0</v>
      </c>
      <c r="O473" s="29">
        <f t="shared" ref="O473" si="213">ROUND($D473*I473,2)</f>
        <v>0</v>
      </c>
      <c r="P473" s="29">
        <f>SUM(L473:O473)</f>
        <v>0</v>
      </c>
      <c r="R473" s="30">
        <f>IF(L473=0,0,X473/$AB473)</f>
        <v>0</v>
      </c>
      <c r="S473" s="30">
        <f>IF(M473=0,0,Y473/$AB473)</f>
        <v>0</v>
      </c>
      <c r="T473" s="30">
        <f>IF(N473=0,0,Z473/$AB473)</f>
        <v>0</v>
      </c>
      <c r="U473" s="30">
        <f>IF(O473=0,0,AA473/$AB473)</f>
        <v>0</v>
      </c>
      <c r="V473" s="30">
        <f>IF(P473=0,0,AB473/$AB473)</f>
        <v>0</v>
      </c>
      <c r="X473" s="31">
        <f>$L473*$L$2</f>
        <v>0</v>
      </c>
      <c r="Y473" s="31">
        <v>0</v>
      </c>
      <c r="Z473" s="31">
        <v>0</v>
      </c>
      <c r="AA473" s="31">
        <f>P473-X473</f>
        <v>0</v>
      </c>
      <c r="AB473" s="31">
        <f>SUM(X473:AA473)</f>
        <v>0</v>
      </c>
    </row>
    <row r="474" spans="1:28" ht="33" hidden="1" customHeight="1" outlineLevel="1" x14ac:dyDescent="0.35">
      <c r="A474" s="41" t="s">
        <v>49</v>
      </c>
      <c r="B474" s="42" t="s">
        <v>183</v>
      </c>
      <c r="C474" s="49" t="s">
        <v>51</v>
      </c>
      <c r="D474" s="43"/>
      <c r="F474" s="36"/>
      <c r="G474" s="36"/>
      <c r="H474" s="36"/>
      <c r="I474" s="36"/>
      <c r="J474" s="60"/>
      <c r="L474" s="29"/>
      <c r="M474" s="29"/>
      <c r="N474" s="29"/>
      <c r="O474" s="29"/>
      <c r="P474" s="29"/>
      <c r="R474" s="36"/>
      <c r="S474" s="36"/>
      <c r="T474" s="36"/>
      <c r="U474" s="36"/>
      <c r="V474" s="36"/>
      <c r="X474" s="29"/>
      <c r="Y474" s="29"/>
      <c r="Z474" s="29"/>
      <c r="AA474" s="29"/>
      <c r="AB474" s="29"/>
    </row>
    <row r="475" spans="1:28" ht="46.5" hidden="1" customHeight="1" outlineLevel="1" x14ac:dyDescent="0.35">
      <c r="A475" s="44" t="s">
        <v>52</v>
      </c>
      <c r="B475" s="45" t="s">
        <v>184</v>
      </c>
      <c r="C475" s="50" t="s">
        <v>136</v>
      </c>
      <c r="D475" s="68">
        <f>D476</f>
        <v>0</v>
      </c>
      <c r="F475" s="36"/>
      <c r="G475" s="36"/>
      <c r="H475" s="36"/>
      <c r="I475" s="36"/>
      <c r="J475" s="60"/>
      <c r="L475" s="29"/>
      <c r="M475" s="29"/>
      <c r="N475" s="29"/>
      <c r="O475" s="29"/>
      <c r="P475" s="29"/>
      <c r="R475" s="36"/>
      <c r="S475" s="36"/>
      <c r="T475" s="36"/>
      <c r="U475" s="36"/>
      <c r="V475" s="36"/>
      <c r="X475" s="29"/>
      <c r="Y475" s="29"/>
      <c r="Z475" s="29"/>
      <c r="AA475" s="29"/>
      <c r="AB475" s="29"/>
    </row>
    <row r="476" spans="1:28" ht="36" hidden="1" customHeight="1" outlineLevel="1" x14ac:dyDescent="0.35">
      <c r="A476" s="41"/>
      <c r="B476" s="47" t="s">
        <v>185</v>
      </c>
      <c r="C476" s="51" t="s">
        <v>186</v>
      </c>
      <c r="D476" s="43"/>
      <c r="F476" s="36"/>
      <c r="G476" s="36"/>
      <c r="H476" s="36"/>
      <c r="I476" s="36"/>
      <c r="J476" s="60"/>
      <c r="L476" s="29"/>
      <c r="M476" s="29"/>
      <c r="N476" s="29"/>
      <c r="O476" s="29"/>
      <c r="P476" s="29"/>
      <c r="R476" s="36"/>
      <c r="S476" s="36"/>
      <c r="T476" s="36"/>
      <c r="U476" s="36"/>
      <c r="V476" s="36"/>
      <c r="X476" s="29"/>
      <c r="Y476" s="29"/>
      <c r="Z476" s="29"/>
      <c r="AA476" s="29"/>
      <c r="AB476" s="29"/>
    </row>
    <row r="477" spans="1:28" ht="43.15" hidden="1" customHeight="1" outlineLevel="1" x14ac:dyDescent="0.35">
      <c r="A477" s="44" t="s">
        <v>61</v>
      </c>
      <c r="B477" s="45" t="s">
        <v>187</v>
      </c>
      <c r="C477" s="50" t="s">
        <v>140</v>
      </c>
      <c r="D477" s="40">
        <f>D478</f>
        <v>0</v>
      </c>
      <c r="F477" s="36"/>
      <c r="G477" s="36"/>
      <c r="H477" s="36"/>
      <c r="I477" s="36"/>
      <c r="J477" s="60"/>
      <c r="L477" s="29"/>
      <c r="M477" s="29"/>
      <c r="N477" s="29"/>
      <c r="O477" s="29"/>
      <c r="P477" s="29"/>
      <c r="R477" s="36"/>
      <c r="S477" s="36"/>
      <c r="T477" s="36"/>
      <c r="U477" s="36"/>
      <c r="V477" s="36"/>
      <c r="X477" s="29"/>
      <c r="Y477" s="29"/>
      <c r="Z477" s="29"/>
      <c r="AA477" s="29"/>
      <c r="AB477" s="29"/>
    </row>
    <row r="478" spans="1:28" ht="41.65" hidden="1" customHeight="1" outlineLevel="1" x14ac:dyDescent="0.35">
      <c r="A478" s="46" t="s">
        <v>188</v>
      </c>
      <c r="B478" s="47" t="s">
        <v>189</v>
      </c>
      <c r="C478" s="34" t="s">
        <v>190</v>
      </c>
      <c r="D478" s="43"/>
      <c r="F478" s="36"/>
      <c r="G478" s="36"/>
      <c r="H478" s="36"/>
      <c r="I478" s="36"/>
      <c r="J478" s="60"/>
      <c r="L478" s="29"/>
      <c r="M478" s="29"/>
      <c r="N478" s="29"/>
      <c r="O478" s="29"/>
      <c r="P478" s="29"/>
      <c r="R478" s="36"/>
      <c r="S478" s="36"/>
      <c r="T478" s="36"/>
      <c r="U478" s="36"/>
      <c r="V478" s="36"/>
      <c r="X478" s="29"/>
      <c r="Y478" s="29"/>
      <c r="Z478" s="29"/>
      <c r="AA478" s="29"/>
      <c r="AB478" s="29"/>
    </row>
    <row r="479" spans="1:28" ht="66" hidden="1" customHeight="1" outlineLevel="1" x14ac:dyDescent="0.35">
      <c r="A479" s="61" t="s">
        <v>78</v>
      </c>
      <c r="B479" s="62" t="s">
        <v>37</v>
      </c>
      <c r="C479" s="63" t="s">
        <v>179</v>
      </c>
      <c r="D479" s="43"/>
      <c r="F479" s="28">
        <v>1</v>
      </c>
      <c r="G479" s="60">
        <v>0</v>
      </c>
      <c r="H479" s="60">
        <v>0</v>
      </c>
      <c r="I479" s="60">
        <v>0</v>
      </c>
      <c r="J479" s="60">
        <f>SUM(F479:I479)</f>
        <v>1</v>
      </c>
      <c r="L479" s="29">
        <f>ROUND($D479*F479,2)</f>
        <v>0</v>
      </c>
      <c r="M479" s="29">
        <f t="shared" ref="M479:M480" si="214">ROUND($D479*G479,2)</f>
        <v>0</v>
      </c>
      <c r="N479" s="29">
        <f>ROUND($D479*H479,2)</f>
        <v>0</v>
      </c>
      <c r="O479" s="29">
        <f t="shared" ref="O479:O480" si="215">ROUND($D479*I479,2)</f>
        <v>0</v>
      </c>
      <c r="P479" s="29">
        <f>SUM(L479:O479)</f>
        <v>0</v>
      </c>
      <c r="R479" s="30">
        <f>IF(L479=0,0,X479/$AB479)</f>
        <v>0</v>
      </c>
      <c r="S479" s="30">
        <f t="shared" ref="S479:S480" si="216">IF(M479=0,0,Y479/$AB479)</f>
        <v>0</v>
      </c>
      <c r="T479" s="30">
        <f t="shared" ref="T479:T480" si="217">IF(N479=0,0,Z479/$AB479)</f>
        <v>0</v>
      </c>
      <c r="U479" s="30">
        <f t="shared" ref="U479:U480" si="218">IF(O479=0,0,AA479/$AB479)</f>
        <v>0</v>
      </c>
      <c r="V479" s="30">
        <f t="shared" ref="V479:V480" si="219">IF(P479=0,0,AB479/$AB479)</f>
        <v>0</v>
      </c>
      <c r="X479" s="31">
        <f>$L479*$L$2</f>
        <v>0</v>
      </c>
      <c r="Y479" s="31">
        <v>0</v>
      </c>
      <c r="Z479" s="31">
        <v>0</v>
      </c>
      <c r="AA479" s="31">
        <f>P479-X479</f>
        <v>0</v>
      </c>
      <c r="AB479" s="31">
        <f>SUM(X479:AA479)</f>
        <v>0</v>
      </c>
    </row>
    <row r="480" spans="1:28" ht="73.5" customHeight="1" collapsed="1" x14ac:dyDescent="0.35">
      <c r="A480" s="24"/>
      <c r="B480" s="25" t="s">
        <v>43</v>
      </c>
      <c r="C480" s="26" t="s">
        <v>191</v>
      </c>
      <c r="D480" s="27">
        <f>D481+D483+D500-D484-D500</f>
        <v>0</v>
      </c>
      <c r="F480" s="28">
        <v>0.7</v>
      </c>
      <c r="G480" s="28">
        <v>0</v>
      </c>
      <c r="H480" s="28">
        <v>0.15</v>
      </c>
      <c r="I480" s="28">
        <v>0.15</v>
      </c>
      <c r="J480" s="60">
        <f>SUM(F480:I480)</f>
        <v>1</v>
      </c>
      <c r="L480" s="29">
        <f>ROUND($D480*F480,2)</f>
        <v>0</v>
      </c>
      <c r="M480" s="29">
        <f t="shared" si="214"/>
        <v>0</v>
      </c>
      <c r="N480" s="29">
        <f>ROUND($D480*H480,2)</f>
        <v>0</v>
      </c>
      <c r="O480" s="29">
        <f t="shared" si="215"/>
        <v>0</v>
      </c>
      <c r="P480" s="29">
        <f>SUM(L480:O480)</f>
        <v>0</v>
      </c>
      <c r="R480" s="30">
        <f t="shared" ref="R480" si="220">IF(L480=0,0,X480/$AB480)</f>
        <v>0</v>
      </c>
      <c r="S480" s="30">
        <f t="shared" si="216"/>
        <v>0</v>
      </c>
      <c r="T480" s="30">
        <f t="shared" si="217"/>
        <v>0</v>
      </c>
      <c r="U480" s="30">
        <f t="shared" si="218"/>
        <v>0</v>
      </c>
      <c r="V480" s="30">
        <f t="shared" si="219"/>
        <v>0</v>
      </c>
      <c r="X480" s="31">
        <f>$L480*$L$2</f>
        <v>0</v>
      </c>
      <c r="Y480" s="31">
        <f>IF(M480=0,0,P480-X480-AA480)</f>
        <v>0</v>
      </c>
      <c r="Z480" s="31">
        <f>IF(N480=0,0,P480-X480-AA480)</f>
        <v>0</v>
      </c>
      <c r="AA480" s="31">
        <f>IF(O480=0,0,O480)</f>
        <v>0</v>
      </c>
      <c r="AB480" s="31">
        <f>SUM(X480:AA480)</f>
        <v>0</v>
      </c>
    </row>
    <row r="481" spans="1:28" ht="33" hidden="1" customHeight="1" outlineLevel="1" x14ac:dyDescent="0.35">
      <c r="A481" s="37" t="s">
        <v>28</v>
      </c>
      <c r="B481" s="38" t="s">
        <v>46</v>
      </c>
      <c r="C481" s="39" t="s">
        <v>30</v>
      </c>
      <c r="D481" s="48">
        <f>D482</f>
        <v>0</v>
      </c>
      <c r="F481" s="36"/>
      <c r="G481" s="36"/>
      <c r="H481" s="36"/>
      <c r="I481" s="36"/>
      <c r="J481" s="60"/>
      <c r="L481" s="29"/>
      <c r="M481" s="29"/>
      <c r="N481" s="29"/>
      <c r="O481" s="29"/>
      <c r="P481" s="29"/>
      <c r="R481" s="36"/>
      <c r="S481" s="36"/>
      <c r="T481" s="36"/>
      <c r="U481" s="36"/>
      <c r="V481" s="36"/>
      <c r="X481" s="29"/>
      <c r="Y481" s="29"/>
      <c r="Z481" s="29"/>
      <c r="AA481" s="29"/>
      <c r="AB481" s="29"/>
    </row>
    <row r="482" spans="1:28" ht="76.150000000000006" hidden="1" customHeight="1" outlineLevel="1" x14ac:dyDescent="0.35">
      <c r="A482" s="41" t="s">
        <v>31</v>
      </c>
      <c r="B482" s="42" t="s">
        <v>192</v>
      </c>
      <c r="C482" s="34" t="s">
        <v>193</v>
      </c>
      <c r="D482" s="43"/>
      <c r="F482" s="36"/>
      <c r="G482" s="36"/>
      <c r="H482" s="36"/>
      <c r="I482" s="36"/>
      <c r="J482" s="60"/>
      <c r="L482" s="29"/>
      <c r="M482" s="29"/>
      <c r="N482" s="29"/>
      <c r="O482" s="29"/>
      <c r="P482" s="29"/>
      <c r="R482" s="36"/>
      <c r="S482" s="36"/>
      <c r="T482" s="36"/>
      <c r="U482" s="36"/>
      <c r="V482" s="36"/>
      <c r="X482" s="29"/>
      <c r="Y482" s="29"/>
      <c r="Z482" s="29"/>
      <c r="AA482" s="29"/>
      <c r="AB482" s="29"/>
    </row>
    <row r="483" spans="1:28" ht="31.5" hidden="1" customHeight="1" outlineLevel="1" x14ac:dyDescent="0.35">
      <c r="A483" s="37" t="s">
        <v>43</v>
      </c>
      <c r="B483" s="38" t="s">
        <v>49</v>
      </c>
      <c r="C483" s="39" t="s">
        <v>45</v>
      </c>
      <c r="D483" s="48">
        <f>D484+D485+D486+D489+D497</f>
        <v>0</v>
      </c>
      <c r="F483" s="36"/>
      <c r="G483" s="36"/>
      <c r="H483" s="36"/>
      <c r="I483" s="36"/>
      <c r="J483" s="60"/>
      <c r="L483" s="29"/>
      <c r="M483" s="29"/>
      <c r="N483" s="29"/>
      <c r="O483" s="29"/>
      <c r="P483" s="29"/>
      <c r="R483" s="36"/>
      <c r="S483" s="36"/>
      <c r="T483" s="36"/>
      <c r="U483" s="36"/>
      <c r="V483" s="36"/>
      <c r="X483" s="29"/>
      <c r="Y483" s="29"/>
      <c r="Z483" s="29"/>
      <c r="AA483" s="29"/>
      <c r="AB483" s="29"/>
    </row>
    <row r="484" spans="1:28" ht="31.5" hidden="1" customHeight="1" outlineLevel="1" x14ac:dyDescent="0.35">
      <c r="A484" s="61" t="s">
        <v>46</v>
      </c>
      <c r="B484" s="62" t="s">
        <v>194</v>
      </c>
      <c r="C484" s="63" t="s">
        <v>133</v>
      </c>
      <c r="D484" s="43"/>
      <c r="F484" s="28">
        <v>1</v>
      </c>
      <c r="G484" s="60">
        <v>0</v>
      </c>
      <c r="H484" s="60">
        <v>0</v>
      </c>
      <c r="I484" s="60">
        <v>0</v>
      </c>
      <c r="J484" s="60">
        <f>SUM(F484:I484)</f>
        <v>1</v>
      </c>
      <c r="L484" s="29">
        <f>ROUND($D484*F484,2)</f>
        <v>0</v>
      </c>
      <c r="M484" s="29">
        <f t="shared" ref="M484" si="221">ROUND($D484*G484,2)</f>
        <v>0</v>
      </c>
      <c r="N484" s="29">
        <f>ROUND($D484*H484,2)</f>
        <v>0</v>
      </c>
      <c r="O484" s="29">
        <f t="shared" ref="O484" si="222">ROUND($D484*I484,2)</f>
        <v>0</v>
      </c>
      <c r="P484" s="29">
        <f>SUM(L484:O484)</f>
        <v>0</v>
      </c>
      <c r="R484" s="30">
        <f>IF(L484=0,0,X484/$AB484)</f>
        <v>0</v>
      </c>
      <c r="S484" s="30">
        <f>IF(M484=0,0,Y484/$AB484)</f>
        <v>0</v>
      </c>
      <c r="T484" s="30">
        <f>IF(N484=0,0,Z484/$AB484)</f>
        <v>0</v>
      </c>
      <c r="U484" s="30">
        <f>IF(O484=0,0,AA484/$AB484)</f>
        <v>0</v>
      </c>
      <c r="V484" s="30">
        <f>IF(P484=0,0,AB484/$AB484)</f>
        <v>0</v>
      </c>
      <c r="X484" s="31">
        <f>$L484*$L$2</f>
        <v>0</v>
      </c>
      <c r="Y484" s="31">
        <v>0</v>
      </c>
      <c r="Z484" s="31">
        <v>0</v>
      </c>
      <c r="AA484" s="31">
        <f>P484-X484</f>
        <v>0</v>
      </c>
      <c r="AB484" s="31">
        <f>SUM(X484:AA484)</f>
        <v>0</v>
      </c>
    </row>
    <row r="485" spans="1:28" ht="33" hidden="1" customHeight="1" outlineLevel="1" x14ac:dyDescent="0.35">
      <c r="A485" s="41" t="s">
        <v>49</v>
      </c>
      <c r="B485" s="42" t="s">
        <v>195</v>
      </c>
      <c r="C485" s="49" t="s">
        <v>51</v>
      </c>
      <c r="D485" s="43"/>
      <c r="F485" s="36"/>
      <c r="G485" s="36"/>
      <c r="H485" s="36"/>
      <c r="I485" s="36"/>
      <c r="J485" s="60"/>
      <c r="L485" s="29"/>
      <c r="M485" s="29"/>
      <c r="N485" s="29"/>
      <c r="O485" s="29"/>
      <c r="P485" s="29"/>
      <c r="R485" s="36"/>
      <c r="S485" s="36"/>
      <c r="T485" s="36"/>
      <c r="U485" s="36"/>
      <c r="V485" s="36"/>
      <c r="X485" s="29"/>
      <c r="Y485" s="29"/>
      <c r="Z485" s="29"/>
      <c r="AA485" s="29"/>
      <c r="AB485" s="29"/>
    </row>
    <row r="486" spans="1:28" ht="46.5" hidden="1" customHeight="1" outlineLevel="1" x14ac:dyDescent="0.35">
      <c r="A486" s="44" t="s">
        <v>52</v>
      </c>
      <c r="B486" s="45" t="s">
        <v>196</v>
      </c>
      <c r="C486" s="50" t="s">
        <v>136</v>
      </c>
      <c r="D486" s="40">
        <f>D487+D488</f>
        <v>0</v>
      </c>
      <c r="F486" s="36"/>
      <c r="G486" s="36"/>
      <c r="H486" s="36"/>
      <c r="I486" s="36"/>
      <c r="J486" s="60"/>
      <c r="L486" s="29"/>
      <c r="M486" s="29"/>
      <c r="N486" s="29"/>
      <c r="O486" s="29"/>
      <c r="P486" s="29"/>
      <c r="R486" s="36"/>
      <c r="S486" s="36"/>
      <c r="T486" s="36"/>
      <c r="U486" s="36"/>
      <c r="V486" s="36"/>
      <c r="X486" s="29"/>
      <c r="Y486" s="29"/>
      <c r="Z486" s="29"/>
      <c r="AA486" s="29"/>
      <c r="AB486" s="29"/>
    </row>
    <row r="487" spans="1:28" ht="28.5" hidden="1" customHeight="1" outlineLevel="1" x14ac:dyDescent="0.35">
      <c r="A487" s="41"/>
      <c r="B487" s="47" t="s">
        <v>197</v>
      </c>
      <c r="C487" s="51" t="s">
        <v>56</v>
      </c>
      <c r="D487" s="43"/>
      <c r="F487" s="36"/>
      <c r="G487" s="36"/>
      <c r="H487" s="36"/>
      <c r="I487" s="36"/>
      <c r="J487" s="60"/>
      <c r="L487" s="29"/>
      <c r="M487" s="29"/>
      <c r="N487" s="29"/>
      <c r="O487" s="29"/>
      <c r="P487" s="29"/>
      <c r="R487" s="36"/>
      <c r="S487" s="36"/>
      <c r="T487" s="36"/>
      <c r="U487" s="36"/>
      <c r="V487" s="36"/>
      <c r="X487" s="29"/>
      <c r="Y487" s="29"/>
      <c r="Z487" s="29"/>
      <c r="AA487" s="29"/>
      <c r="AB487" s="29"/>
    </row>
    <row r="488" spans="1:28" ht="30.4" hidden="1" customHeight="1" outlineLevel="1" x14ac:dyDescent="0.35">
      <c r="A488" s="41"/>
      <c r="B488" s="47" t="s">
        <v>198</v>
      </c>
      <c r="C488" s="51" t="s">
        <v>58</v>
      </c>
      <c r="D488" s="43"/>
      <c r="F488" s="36"/>
      <c r="G488" s="36"/>
      <c r="H488" s="36"/>
      <c r="I488" s="36"/>
      <c r="J488" s="60"/>
      <c r="L488" s="29"/>
      <c r="M488" s="29"/>
      <c r="N488" s="29"/>
      <c r="O488" s="29"/>
      <c r="P488" s="29"/>
      <c r="R488" s="36"/>
      <c r="S488" s="36"/>
      <c r="T488" s="36"/>
      <c r="U488" s="36"/>
      <c r="V488" s="36"/>
      <c r="X488" s="29"/>
      <c r="Y488" s="29"/>
      <c r="Z488" s="29"/>
      <c r="AA488" s="29"/>
      <c r="AB488" s="29"/>
    </row>
    <row r="489" spans="1:28" ht="40.15" hidden="1" customHeight="1" outlineLevel="1" x14ac:dyDescent="0.35">
      <c r="A489" s="44" t="s">
        <v>61</v>
      </c>
      <c r="B489" s="45" t="s">
        <v>199</v>
      </c>
      <c r="C489" s="50" t="s">
        <v>140</v>
      </c>
      <c r="D489" s="48">
        <f>D490</f>
        <v>0</v>
      </c>
      <c r="F489" s="36"/>
      <c r="G489" s="36"/>
      <c r="H489" s="36"/>
      <c r="I489" s="36"/>
      <c r="J489" s="60"/>
      <c r="L489" s="29"/>
      <c r="M489" s="29"/>
      <c r="N489" s="29"/>
      <c r="O489" s="29"/>
      <c r="P489" s="29"/>
      <c r="R489" s="36"/>
      <c r="S489" s="36"/>
      <c r="T489" s="36"/>
      <c r="U489" s="36"/>
      <c r="V489" s="36"/>
      <c r="X489" s="29"/>
      <c r="Y489" s="29"/>
      <c r="Z489" s="29"/>
      <c r="AA489" s="29"/>
      <c r="AB489" s="29"/>
    </row>
    <row r="490" spans="1:28" ht="58.15" hidden="1" customHeight="1" outlineLevel="1" x14ac:dyDescent="0.35">
      <c r="A490" s="52" t="s">
        <v>141</v>
      </c>
      <c r="B490" s="53" t="s">
        <v>200</v>
      </c>
      <c r="C490" s="39" t="s">
        <v>201</v>
      </c>
      <c r="D490" s="48">
        <f>D491+D492</f>
        <v>0</v>
      </c>
      <c r="F490" s="36"/>
      <c r="G490" s="36"/>
      <c r="H490" s="36"/>
      <c r="I490" s="36"/>
      <c r="J490" s="60"/>
      <c r="L490" s="29"/>
      <c r="M490" s="29"/>
      <c r="N490" s="29"/>
      <c r="O490" s="29"/>
      <c r="P490" s="29"/>
      <c r="R490" s="36"/>
      <c r="S490" s="36"/>
      <c r="T490" s="36"/>
      <c r="U490" s="36"/>
      <c r="V490" s="36"/>
      <c r="X490" s="29"/>
      <c r="Y490" s="29"/>
      <c r="Z490" s="29"/>
      <c r="AA490" s="29"/>
      <c r="AB490" s="29"/>
    </row>
    <row r="491" spans="1:28" ht="37.5" hidden="1" customHeight="1" outlineLevel="1" x14ac:dyDescent="0.35">
      <c r="A491" s="41"/>
      <c r="B491" s="47" t="s">
        <v>202</v>
      </c>
      <c r="C491" s="51" t="s">
        <v>145</v>
      </c>
      <c r="D491" s="43"/>
      <c r="F491" s="36"/>
      <c r="G491" s="36"/>
      <c r="H491" s="36"/>
      <c r="I491" s="36"/>
      <c r="J491" s="60"/>
      <c r="L491" s="29"/>
      <c r="M491" s="29"/>
      <c r="N491" s="29"/>
      <c r="O491" s="29"/>
      <c r="P491" s="29"/>
      <c r="R491" s="36"/>
      <c r="S491" s="36"/>
      <c r="T491" s="36"/>
      <c r="U491" s="36"/>
      <c r="V491" s="36"/>
      <c r="X491" s="29"/>
      <c r="Y491" s="29"/>
      <c r="Z491" s="29"/>
      <c r="AA491" s="29"/>
      <c r="AB491" s="29"/>
    </row>
    <row r="492" spans="1:28" ht="73.150000000000006" hidden="1" customHeight="1" outlineLevel="1" x14ac:dyDescent="0.35">
      <c r="A492" s="41"/>
      <c r="B492" s="47" t="s">
        <v>203</v>
      </c>
      <c r="C492" s="51" t="s">
        <v>204</v>
      </c>
      <c r="D492" s="43"/>
      <c r="F492" s="36"/>
      <c r="G492" s="36"/>
      <c r="H492" s="36"/>
      <c r="I492" s="36"/>
      <c r="J492" s="60"/>
      <c r="L492" s="29"/>
      <c r="M492" s="29"/>
      <c r="N492" s="29"/>
      <c r="O492" s="29"/>
      <c r="P492" s="29"/>
      <c r="R492" s="36"/>
      <c r="S492" s="36"/>
      <c r="T492" s="36"/>
      <c r="U492" s="36"/>
      <c r="V492" s="36"/>
      <c r="X492" s="29"/>
      <c r="Y492" s="29"/>
      <c r="Z492" s="29"/>
      <c r="AA492" s="29"/>
      <c r="AB492" s="29"/>
    </row>
    <row r="493" spans="1:28" ht="97.15" hidden="1" customHeight="1" outlineLevel="1" x14ac:dyDescent="0.35">
      <c r="A493" s="52" t="s">
        <v>146</v>
      </c>
      <c r="B493" s="53" t="s">
        <v>205</v>
      </c>
      <c r="C493" s="39" t="s">
        <v>148</v>
      </c>
      <c r="D493" s="40">
        <f>D494</f>
        <v>0</v>
      </c>
      <c r="F493" s="36"/>
      <c r="G493" s="36"/>
      <c r="H493" s="36"/>
      <c r="I493" s="36"/>
      <c r="J493" s="60"/>
      <c r="L493" s="29"/>
      <c r="M493" s="29"/>
      <c r="N493" s="29"/>
      <c r="O493" s="29"/>
      <c r="P493" s="29"/>
      <c r="R493" s="36"/>
      <c r="S493" s="36"/>
      <c r="T493" s="36"/>
      <c r="U493" s="36"/>
      <c r="V493" s="36"/>
      <c r="X493" s="29"/>
      <c r="Y493" s="29"/>
      <c r="Z493" s="29"/>
      <c r="AA493" s="29"/>
      <c r="AB493" s="29"/>
    </row>
    <row r="494" spans="1:28" ht="33.75" hidden="1" customHeight="1" outlineLevel="1" x14ac:dyDescent="0.35">
      <c r="A494" s="41"/>
      <c r="B494" s="47" t="s">
        <v>206</v>
      </c>
      <c r="C494" s="51" t="s">
        <v>207</v>
      </c>
      <c r="D494" s="43"/>
      <c r="F494" s="36"/>
      <c r="G494" s="36"/>
      <c r="H494" s="36"/>
      <c r="I494" s="36"/>
      <c r="J494" s="60"/>
      <c r="L494" s="29"/>
      <c r="M494" s="29"/>
      <c r="N494" s="29"/>
      <c r="O494" s="29"/>
      <c r="P494" s="29"/>
      <c r="R494" s="36"/>
      <c r="S494" s="36"/>
      <c r="T494" s="36"/>
      <c r="U494" s="36"/>
      <c r="V494" s="36"/>
      <c r="X494" s="29"/>
      <c r="Y494" s="29"/>
      <c r="Z494" s="29"/>
      <c r="AA494" s="29"/>
      <c r="AB494" s="29"/>
    </row>
    <row r="495" spans="1:28" ht="33.75" hidden="1" customHeight="1" outlineLevel="1" x14ac:dyDescent="0.35">
      <c r="A495" s="52" t="s">
        <v>64</v>
      </c>
      <c r="B495" s="53" t="s">
        <v>208</v>
      </c>
      <c r="C495" s="39" t="s">
        <v>152</v>
      </c>
      <c r="D495" s="40">
        <f>D496</f>
        <v>0</v>
      </c>
      <c r="F495" s="36"/>
      <c r="G495" s="36"/>
      <c r="H495" s="36"/>
      <c r="I495" s="36"/>
      <c r="J495" s="60"/>
      <c r="L495" s="29"/>
      <c r="M495" s="29"/>
      <c r="N495" s="29"/>
      <c r="O495" s="29"/>
      <c r="P495" s="29"/>
      <c r="R495" s="36"/>
      <c r="S495" s="36"/>
      <c r="T495" s="36"/>
      <c r="U495" s="36"/>
      <c r="V495" s="36"/>
      <c r="X495" s="29"/>
      <c r="Y495" s="29"/>
      <c r="Z495" s="29"/>
      <c r="AA495" s="29"/>
      <c r="AB495" s="29"/>
    </row>
    <row r="496" spans="1:28" ht="33.75" hidden="1" customHeight="1" outlineLevel="1" x14ac:dyDescent="0.35">
      <c r="A496" s="46"/>
      <c r="B496" s="47" t="s">
        <v>209</v>
      </c>
      <c r="C496" s="51" t="s">
        <v>210</v>
      </c>
      <c r="D496" s="43"/>
      <c r="F496" s="36"/>
      <c r="G496" s="36"/>
      <c r="H496" s="36"/>
      <c r="I496" s="36"/>
      <c r="J496" s="60"/>
      <c r="L496" s="29"/>
      <c r="M496" s="29"/>
      <c r="N496" s="29"/>
      <c r="O496" s="29"/>
      <c r="P496" s="29"/>
      <c r="R496" s="36"/>
      <c r="S496" s="36"/>
      <c r="T496" s="36"/>
      <c r="U496" s="36"/>
      <c r="V496" s="36"/>
      <c r="X496" s="29"/>
      <c r="Y496" s="29"/>
      <c r="Z496" s="29"/>
      <c r="AA496" s="29"/>
      <c r="AB496" s="29"/>
    </row>
    <row r="497" spans="1:28" ht="40.9" hidden="1" customHeight="1" outlineLevel="1" x14ac:dyDescent="0.35">
      <c r="A497" s="44" t="s">
        <v>155</v>
      </c>
      <c r="B497" s="45" t="s">
        <v>211</v>
      </c>
      <c r="C497" s="39" t="s">
        <v>157</v>
      </c>
      <c r="D497" s="48">
        <f>D498</f>
        <v>0</v>
      </c>
      <c r="F497" s="36"/>
      <c r="G497" s="36"/>
      <c r="H497" s="36"/>
      <c r="I497" s="36"/>
      <c r="J497" s="60"/>
      <c r="L497" s="29"/>
      <c r="M497" s="29"/>
      <c r="N497" s="29"/>
      <c r="O497" s="29"/>
      <c r="P497" s="29"/>
      <c r="R497" s="36"/>
      <c r="S497" s="36"/>
      <c r="T497" s="36"/>
      <c r="U497" s="36"/>
      <c r="V497" s="36"/>
      <c r="X497" s="29"/>
      <c r="Y497" s="29"/>
      <c r="Z497" s="29"/>
      <c r="AA497" s="29"/>
      <c r="AB497" s="29"/>
    </row>
    <row r="498" spans="1:28" ht="41.65" hidden="1" customHeight="1" outlineLevel="1" x14ac:dyDescent="0.35">
      <c r="A498" s="52" t="s">
        <v>158</v>
      </c>
      <c r="B498" s="53" t="s">
        <v>212</v>
      </c>
      <c r="C498" s="39" t="s">
        <v>213</v>
      </c>
      <c r="D498" s="48">
        <f>D499</f>
        <v>0</v>
      </c>
      <c r="F498" s="36"/>
      <c r="G498" s="36"/>
      <c r="H498" s="36"/>
      <c r="I498" s="36"/>
      <c r="J498" s="60"/>
      <c r="L498" s="29"/>
      <c r="M498" s="29"/>
      <c r="N498" s="29"/>
      <c r="O498" s="29"/>
      <c r="P498" s="29"/>
      <c r="R498" s="36"/>
      <c r="S498" s="36"/>
      <c r="T498" s="36"/>
      <c r="U498" s="36"/>
      <c r="V498" s="36"/>
      <c r="X498" s="29"/>
      <c r="Y498" s="29"/>
      <c r="Z498" s="29"/>
      <c r="AA498" s="29"/>
      <c r="AB498" s="29"/>
    </row>
    <row r="499" spans="1:28" ht="37.5" hidden="1" customHeight="1" outlineLevel="1" x14ac:dyDescent="0.35">
      <c r="A499" s="41"/>
      <c r="B499" s="47" t="s">
        <v>214</v>
      </c>
      <c r="C499" s="51" t="s">
        <v>215</v>
      </c>
      <c r="D499" s="43"/>
      <c r="F499" s="36"/>
      <c r="G499" s="36"/>
      <c r="H499" s="36"/>
      <c r="I499" s="36"/>
      <c r="J499" s="60"/>
      <c r="L499" s="29"/>
      <c r="M499" s="29"/>
      <c r="N499" s="29"/>
      <c r="O499" s="29"/>
      <c r="P499" s="29"/>
      <c r="R499" s="36"/>
      <c r="S499" s="36"/>
      <c r="T499" s="36"/>
      <c r="U499" s="36"/>
      <c r="V499" s="36"/>
      <c r="X499" s="29"/>
      <c r="Y499" s="29"/>
      <c r="Z499" s="29"/>
      <c r="AA499" s="29"/>
      <c r="AB499" s="29"/>
    </row>
    <row r="500" spans="1:28" ht="40.9" hidden="1" customHeight="1" outlineLevel="1" x14ac:dyDescent="0.35">
      <c r="A500" s="64" t="s">
        <v>78</v>
      </c>
      <c r="B500" s="65" t="s">
        <v>52</v>
      </c>
      <c r="C500" s="63" t="s">
        <v>216</v>
      </c>
      <c r="D500" s="43"/>
      <c r="F500" s="28">
        <v>1</v>
      </c>
      <c r="G500" s="60">
        <v>0</v>
      </c>
      <c r="H500" s="60">
        <v>0</v>
      </c>
      <c r="I500" s="60">
        <v>0</v>
      </c>
      <c r="J500" s="60">
        <f>SUM(F500:I500)</f>
        <v>1</v>
      </c>
      <c r="L500" s="29">
        <f>ROUND($D500*F500,2)</f>
        <v>0</v>
      </c>
      <c r="M500" s="29">
        <f t="shared" ref="M500:M501" si="223">ROUND($D500*G500,2)</f>
        <v>0</v>
      </c>
      <c r="N500" s="29">
        <f>ROUND($D500*H500,2)</f>
        <v>0</v>
      </c>
      <c r="O500" s="29">
        <f t="shared" ref="O500:O501" si="224">ROUND($D500*I500,2)</f>
        <v>0</v>
      </c>
      <c r="P500" s="29">
        <f>SUM(L500:O500)</f>
        <v>0</v>
      </c>
      <c r="R500" s="30">
        <f t="shared" ref="R500:R501" si="225">IF(L500=0,0,X500/$AB500)</f>
        <v>0</v>
      </c>
      <c r="S500" s="30">
        <f t="shared" ref="S500:S501" si="226">IF(M500=0,0,Y500/$AB500)</f>
        <v>0</v>
      </c>
      <c r="T500" s="30">
        <f t="shared" ref="T500:T501" si="227">IF(N500=0,0,Z500/$AB500)</f>
        <v>0</v>
      </c>
      <c r="U500" s="30">
        <f t="shared" ref="U500:U501" si="228">IF(O500=0,0,AA500/$AB500)</f>
        <v>0</v>
      </c>
      <c r="V500" s="30">
        <f t="shared" ref="V500:V501" si="229">IF(P500=0,0,AB500/$AB500)</f>
        <v>0</v>
      </c>
      <c r="X500" s="31">
        <f>$L500*$L$2</f>
        <v>0</v>
      </c>
      <c r="Y500" s="31">
        <v>0</v>
      </c>
      <c r="Z500" s="31">
        <v>0</v>
      </c>
      <c r="AA500" s="31">
        <f>P500-X500</f>
        <v>0</v>
      </c>
      <c r="AB500" s="31">
        <f>SUM(X500:AA500)</f>
        <v>0</v>
      </c>
    </row>
    <row r="501" spans="1:28" ht="103.15" customHeight="1" collapsed="1" x14ac:dyDescent="0.35">
      <c r="A501" s="24"/>
      <c r="B501" s="25" t="s">
        <v>217</v>
      </c>
      <c r="C501" s="26" t="s">
        <v>218</v>
      </c>
      <c r="D501" s="27">
        <f>D502</f>
        <v>0</v>
      </c>
      <c r="F501" s="28">
        <v>0.85</v>
      </c>
      <c r="G501" s="28">
        <v>0</v>
      </c>
      <c r="H501" s="28">
        <v>0.15</v>
      </c>
      <c r="I501" s="28">
        <v>0</v>
      </c>
      <c r="J501" s="60">
        <f>SUM(F501:I501)</f>
        <v>1</v>
      </c>
      <c r="L501" s="29">
        <f>ROUND($D501*F501,2)</f>
        <v>0</v>
      </c>
      <c r="M501" s="29">
        <f t="shared" si="223"/>
        <v>0</v>
      </c>
      <c r="N501" s="29">
        <f>ROUND($D501*H501,2)</f>
        <v>0</v>
      </c>
      <c r="O501" s="29">
        <f t="shared" si="224"/>
        <v>0</v>
      </c>
      <c r="P501" s="29">
        <f>SUM(L501:O501)</f>
        <v>0</v>
      </c>
      <c r="R501" s="30">
        <f t="shared" si="225"/>
        <v>0</v>
      </c>
      <c r="S501" s="30">
        <f t="shared" si="226"/>
        <v>0</v>
      </c>
      <c r="T501" s="30">
        <f t="shared" si="227"/>
        <v>0</v>
      </c>
      <c r="U501" s="30">
        <f t="shared" si="228"/>
        <v>0</v>
      </c>
      <c r="V501" s="30">
        <f t="shared" si="229"/>
        <v>0</v>
      </c>
      <c r="X501" s="31">
        <f>$L501*$L$2</f>
        <v>0</v>
      </c>
      <c r="Y501" s="31">
        <f>IF(M501=0,0,P501-X501)</f>
        <v>0</v>
      </c>
      <c r="Z501" s="31">
        <f>IF(N501=0,0,P501-X501)</f>
        <v>0</v>
      </c>
      <c r="AA501" s="31">
        <f>IF(O501=0,0,P501-X501)</f>
        <v>0</v>
      </c>
      <c r="AB501" s="31">
        <f>SUM(X501:AA501)</f>
        <v>0</v>
      </c>
    </row>
    <row r="502" spans="1:28" ht="31.5" hidden="1" customHeight="1" outlineLevel="1" x14ac:dyDescent="0.35">
      <c r="A502" s="37" t="s">
        <v>43</v>
      </c>
      <c r="B502" s="38" t="s">
        <v>219</v>
      </c>
      <c r="C502" s="39" t="s">
        <v>45</v>
      </c>
      <c r="D502" s="48">
        <f>D503</f>
        <v>0</v>
      </c>
      <c r="F502" s="36"/>
      <c r="G502" s="36"/>
      <c r="H502" s="36"/>
      <c r="I502" s="36"/>
      <c r="J502" s="36"/>
      <c r="L502" s="29"/>
      <c r="M502" s="29"/>
      <c r="N502" s="29"/>
      <c r="O502" s="29"/>
      <c r="P502" s="29"/>
      <c r="R502" s="36"/>
      <c r="S502" s="36"/>
      <c r="T502" s="36"/>
      <c r="U502" s="36"/>
      <c r="V502" s="36"/>
      <c r="X502" s="29"/>
      <c r="Y502" s="29"/>
      <c r="Z502" s="29"/>
      <c r="AA502" s="29"/>
      <c r="AB502" s="29"/>
    </row>
    <row r="503" spans="1:28" ht="39" hidden="1" customHeight="1" outlineLevel="1" x14ac:dyDescent="0.35">
      <c r="A503" s="44" t="s">
        <v>61</v>
      </c>
      <c r="B503" s="45" t="s">
        <v>220</v>
      </c>
      <c r="C503" s="39" t="s">
        <v>63</v>
      </c>
      <c r="D503" s="48">
        <f>D504</f>
        <v>0</v>
      </c>
      <c r="F503" s="36"/>
      <c r="G503" s="36"/>
      <c r="H503" s="36"/>
      <c r="I503" s="36"/>
      <c r="J503" s="36"/>
      <c r="L503" s="29"/>
      <c r="M503" s="29"/>
      <c r="N503" s="29"/>
      <c r="O503" s="29"/>
      <c r="P503" s="29"/>
      <c r="R503" s="36"/>
      <c r="S503" s="36"/>
      <c r="T503" s="36"/>
      <c r="U503" s="36"/>
      <c r="V503" s="36"/>
      <c r="X503" s="29"/>
      <c r="Y503" s="29"/>
      <c r="Z503" s="29"/>
      <c r="AA503" s="29"/>
      <c r="AB503" s="29"/>
    </row>
    <row r="504" spans="1:28" ht="108.4" hidden="1" customHeight="1" outlineLevel="1" x14ac:dyDescent="0.35">
      <c r="A504" s="46" t="s">
        <v>141</v>
      </c>
      <c r="B504" s="47" t="s">
        <v>221</v>
      </c>
      <c r="C504" s="34" t="s">
        <v>222</v>
      </c>
      <c r="D504" s="43"/>
      <c r="F504" s="36"/>
      <c r="G504" s="36"/>
      <c r="H504" s="36"/>
      <c r="I504" s="36"/>
      <c r="J504" s="36"/>
      <c r="L504" s="29"/>
      <c r="M504" s="29"/>
      <c r="N504" s="29"/>
      <c r="O504" s="29"/>
      <c r="P504" s="29"/>
      <c r="R504" s="36"/>
      <c r="S504" s="36"/>
      <c r="T504" s="36"/>
      <c r="U504" s="36"/>
      <c r="V504" s="36"/>
      <c r="X504" s="29"/>
      <c r="Y504" s="29"/>
      <c r="Z504" s="29"/>
      <c r="AA504" s="29"/>
      <c r="AB504" s="29"/>
    </row>
    <row r="505" spans="1:28" collapsed="1" x14ac:dyDescent="0.35"/>
    <row r="507" spans="1:28" ht="35.25" customHeight="1" x14ac:dyDescent="0.35">
      <c r="A507" s="84" t="s">
        <v>224</v>
      </c>
      <c r="B507" s="84"/>
      <c r="C507" s="84"/>
      <c r="D507" s="84"/>
    </row>
    <row r="508" spans="1:28" ht="72.400000000000006" customHeight="1" x14ac:dyDescent="0.35">
      <c r="A508" s="84" t="s">
        <v>225</v>
      </c>
      <c r="B508" s="84"/>
      <c r="C508" s="84"/>
      <c r="D508" s="84"/>
    </row>
    <row r="509" spans="1:28" ht="40.5" customHeight="1" x14ac:dyDescent="0.35">
      <c r="A509" s="84" t="s">
        <v>226</v>
      </c>
      <c r="B509" s="84"/>
      <c r="C509" s="84"/>
      <c r="D509" s="84"/>
    </row>
    <row r="510" spans="1:28" ht="20.25" customHeight="1" x14ac:dyDescent="0.35">
      <c r="A510" s="84" t="s">
        <v>227</v>
      </c>
      <c r="B510" s="84"/>
      <c r="C510" s="84"/>
      <c r="D510" s="84"/>
    </row>
    <row r="511" spans="1:28" ht="94.5" customHeight="1" x14ac:dyDescent="0.35">
      <c r="A511" s="84" t="s">
        <v>229</v>
      </c>
      <c r="B511" s="84"/>
      <c r="C511" s="84"/>
      <c r="D511" s="84"/>
    </row>
    <row r="512" spans="1:28" x14ac:dyDescent="0.35">
      <c r="A512" s="69"/>
      <c r="B512" s="69"/>
      <c r="C512" s="69"/>
      <c r="D512" s="69"/>
    </row>
  </sheetData>
  <mergeCells count="17">
    <mergeCell ref="A4:D4"/>
    <mergeCell ref="F6:J6"/>
    <mergeCell ref="L6:P6"/>
    <mergeCell ref="X6:AB6"/>
    <mergeCell ref="F1:K1"/>
    <mergeCell ref="G2:K2"/>
    <mergeCell ref="R6:V6"/>
    <mergeCell ref="A8:C8"/>
    <mergeCell ref="A511:D511"/>
    <mergeCell ref="A510:D510"/>
    <mergeCell ref="A507:D507"/>
    <mergeCell ref="A10:C10"/>
    <mergeCell ref="A508:D508"/>
    <mergeCell ref="A509:D509"/>
    <mergeCell ref="A134:C134"/>
    <mergeCell ref="A258:C258"/>
    <mergeCell ref="A382:C382"/>
  </mergeCells>
  <phoneticPr fontId="2" type="noConversion"/>
  <conditionalFormatting sqref="J12">
    <cfRule type="cellIs" dxfId="146" priority="77" operator="notEqual">
      <formula>1</formula>
    </cfRule>
  </conditionalFormatting>
  <conditionalFormatting sqref="J34">
    <cfRule type="cellIs" dxfId="145" priority="76" operator="notEqual">
      <formula>1</formula>
    </cfRule>
  </conditionalFormatting>
  <conditionalFormatting sqref="J50">
    <cfRule type="cellIs" dxfId="144" priority="75" operator="notEqual">
      <formula>1</formula>
    </cfRule>
  </conditionalFormatting>
  <conditionalFormatting sqref="J65">
    <cfRule type="cellIs" dxfId="143" priority="74" operator="notEqual">
      <formula>1</formula>
    </cfRule>
  </conditionalFormatting>
  <conditionalFormatting sqref="J70">
    <cfRule type="cellIs" dxfId="142" priority="5" operator="notEqual">
      <formula>1</formula>
    </cfRule>
  </conditionalFormatting>
  <conditionalFormatting sqref="J72">
    <cfRule type="cellIs" dxfId="141" priority="6" operator="notEqual">
      <formula>1</formula>
    </cfRule>
  </conditionalFormatting>
  <conditionalFormatting sqref="J87:J88">
    <cfRule type="cellIs" dxfId="140" priority="7" operator="notEqual">
      <formula>1</formula>
    </cfRule>
  </conditionalFormatting>
  <conditionalFormatting sqref="J93">
    <cfRule type="cellIs" dxfId="139" priority="8" operator="notEqual">
      <formula>1</formula>
    </cfRule>
  </conditionalFormatting>
  <conditionalFormatting sqref="J98:J99">
    <cfRule type="cellIs" dxfId="138" priority="9" operator="notEqual">
      <formula>1</formula>
    </cfRule>
  </conditionalFormatting>
  <conditionalFormatting sqref="J101">
    <cfRule type="cellIs" dxfId="137" priority="10" operator="notEqual">
      <formula>1</formula>
    </cfRule>
  </conditionalFormatting>
  <conditionalFormatting sqref="J107:J108">
    <cfRule type="cellIs" dxfId="136" priority="4" operator="notEqual">
      <formula>1</formula>
    </cfRule>
  </conditionalFormatting>
  <conditionalFormatting sqref="J112">
    <cfRule type="cellIs" dxfId="135" priority="12" operator="notEqual">
      <formula>1</formula>
    </cfRule>
  </conditionalFormatting>
  <conditionalFormatting sqref="J128:J129">
    <cfRule type="cellIs" dxfId="134" priority="13" operator="notEqual">
      <formula>1</formula>
    </cfRule>
  </conditionalFormatting>
  <conditionalFormatting sqref="J136">
    <cfRule type="cellIs" dxfId="133" priority="70" operator="notEqual">
      <formula>1</formula>
    </cfRule>
  </conditionalFormatting>
  <conditionalFormatting sqref="J158">
    <cfRule type="cellIs" dxfId="132" priority="69" operator="notEqual">
      <formula>1</formula>
    </cfRule>
  </conditionalFormatting>
  <conditionalFormatting sqref="J174">
    <cfRule type="cellIs" dxfId="131" priority="68" operator="notEqual">
      <formula>1</formula>
    </cfRule>
  </conditionalFormatting>
  <conditionalFormatting sqref="J189">
    <cfRule type="cellIs" dxfId="130" priority="67" operator="notEqual">
      <formula>1</formula>
    </cfRule>
  </conditionalFormatting>
  <conditionalFormatting sqref="J194">
    <cfRule type="cellIs" dxfId="129" priority="14" operator="notEqual">
      <formula>1</formula>
    </cfRule>
  </conditionalFormatting>
  <conditionalFormatting sqref="J196">
    <cfRule type="cellIs" dxfId="128" priority="15" operator="notEqual">
      <formula>1</formula>
    </cfRule>
  </conditionalFormatting>
  <conditionalFormatting sqref="J211:J212">
    <cfRule type="cellIs" dxfId="127" priority="16" operator="notEqual">
      <formula>1</formula>
    </cfRule>
  </conditionalFormatting>
  <conditionalFormatting sqref="J217">
    <cfRule type="cellIs" dxfId="126" priority="17" operator="notEqual">
      <formula>1</formula>
    </cfRule>
  </conditionalFormatting>
  <conditionalFormatting sqref="J222:J223">
    <cfRule type="cellIs" dxfId="125" priority="18" operator="notEqual">
      <formula>1</formula>
    </cfRule>
  </conditionalFormatting>
  <conditionalFormatting sqref="J225">
    <cfRule type="cellIs" dxfId="124" priority="19" operator="notEqual">
      <formula>1</formula>
    </cfRule>
  </conditionalFormatting>
  <conditionalFormatting sqref="J231:J232">
    <cfRule type="cellIs" dxfId="123" priority="3" operator="notEqual">
      <formula>1</formula>
    </cfRule>
  </conditionalFormatting>
  <conditionalFormatting sqref="J236">
    <cfRule type="cellIs" dxfId="122" priority="21" operator="notEqual">
      <formula>1</formula>
    </cfRule>
  </conditionalFormatting>
  <conditionalFormatting sqref="J252:J253">
    <cfRule type="cellIs" dxfId="121" priority="22" operator="notEqual">
      <formula>1</formula>
    </cfRule>
  </conditionalFormatting>
  <conditionalFormatting sqref="J260">
    <cfRule type="cellIs" dxfId="120" priority="63" operator="notEqual">
      <formula>1</formula>
    </cfRule>
  </conditionalFormatting>
  <conditionalFormatting sqref="J282">
    <cfRule type="cellIs" dxfId="119" priority="62" operator="notEqual">
      <formula>1</formula>
    </cfRule>
  </conditionalFormatting>
  <conditionalFormatting sqref="J298">
    <cfRule type="cellIs" dxfId="118" priority="61" operator="notEqual">
      <formula>1</formula>
    </cfRule>
  </conditionalFormatting>
  <conditionalFormatting sqref="J313">
    <cfRule type="cellIs" dxfId="117" priority="60" operator="notEqual">
      <formula>1</formula>
    </cfRule>
  </conditionalFormatting>
  <conditionalFormatting sqref="J318">
    <cfRule type="cellIs" dxfId="116" priority="23" operator="notEqual">
      <formula>1</formula>
    </cfRule>
  </conditionalFormatting>
  <conditionalFormatting sqref="J320">
    <cfRule type="cellIs" dxfId="115" priority="24" operator="notEqual">
      <formula>1</formula>
    </cfRule>
  </conditionalFormatting>
  <conditionalFormatting sqref="J335:J336">
    <cfRule type="cellIs" dxfId="114" priority="25" operator="notEqual">
      <formula>1</formula>
    </cfRule>
  </conditionalFormatting>
  <conditionalFormatting sqref="J341">
    <cfRule type="cellIs" dxfId="113" priority="26" operator="notEqual">
      <formula>1</formula>
    </cfRule>
  </conditionalFormatting>
  <conditionalFormatting sqref="J346:J347">
    <cfRule type="cellIs" dxfId="112" priority="27" operator="notEqual">
      <formula>1</formula>
    </cfRule>
  </conditionalFormatting>
  <conditionalFormatting sqref="J349">
    <cfRule type="cellIs" dxfId="111" priority="28" operator="notEqual">
      <formula>1</formula>
    </cfRule>
  </conditionalFormatting>
  <conditionalFormatting sqref="J355:J356">
    <cfRule type="cellIs" dxfId="110" priority="2" operator="notEqual">
      <formula>1</formula>
    </cfRule>
  </conditionalFormatting>
  <conditionalFormatting sqref="J360">
    <cfRule type="cellIs" dxfId="109" priority="30" operator="notEqual">
      <formula>1</formula>
    </cfRule>
  </conditionalFormatting>
  <conditionalFormatting sqref="J376:J377">
    <cfRule type="cellIs" dxfId="108" priority="31" operator="notEqual">
      <formula>1</formula>
    </cfRule>
  </conditionalFormatting>
  <conditionalFormatting sqref="J384">
    <cfRule type="cellIs" dxfId="107" priority="56" operator="notEqual">
      <formula>1</formula>
    </cfRule>
  </conditionalFormatting>
  <conditionalFormatting sqref="J406">
    <cfRule type="cellIs" dxfId="106" priority="55" operator="notEqual">
      <formula>1</formula>
    </cfRule>
  </conditionalFormatting>
  <conditionalFormatting sqref="J422">
    <cfRule type="cellIs" dxfId="105" priority="54" operator="notEqual">
      <formula>1</formula>
    </cfRule>
  </conditionalFormatting>
  <conditionalFormatting sqref="J437">
    <cfRule type="cellIs" dxfId="104" priority="53" operator="notEqual">
      <formula>1</formula>
    </cfRule>
  </conditionalFormatting>
  <conditionalFormatting sqref="J442">
    <cfRule type="cellIs" dxfId="103" priority="32" operator="notEqual">
      <formula>1</formula>
    </cfRule>
  </conditionalFormatting>
  <conditionalFormatting sqref="J444">
    <cfRule type="cellIs" dxfId="102" priority="33" operator="notEqual">
      <formula>1</formula>
    </cfRule>
  </conditionalFormatting>
  <conditionalFormatting sqref="J459:J460">
    <cfRule type="cellIs" dxfId="101" priority="34" operator="notEqual">
      <formula>1</formula>
    </cfRule>
  </conditionalFormatting>
  <conditionalFormatting sqref="J465">
    <cfRule type="cellIs" dxfId="100" priority="35" operator="notEqual">
      <formula>1</formula>
    </cfRule>
  </conditionalFormatting>
  <conditionalFormatting sqref="J470:J471">
    <cfRule type="cellIs" dxfId="99" priority="36" operator="notEqual">
      <formula>1</formula>
    </cfRule>
  </conditionalFormatting>
  <conditionalFormatting sqref="J473">
    <cfRule type="cellIs" dxfId="98" priority="37" operator="notEqual">
      <formula>1</formula>
    </cfRule>
  </conditionalFormatting>
  <conditionalFormatting sqref="J479:J480">
    <cfRule type="cellIs" dxfId="97" priority="1" operator="notEqual">
      <formula>1</formula>
    </cfRule>
  </conditionalFormatting>
  <conditionalFormatting sqref="J484">
    <cfRule type="cellIs" dxfId="96" priority="39" operator="notEqual">
      <formula>1</formula>
    </cfRule>
  </conditionalFormatting>
  <conditionalFormatting sqref="J500:J501">
    <cfRule type="cellIs" dxfId="95" priority="50" operator="notEqual">
      <formula>1</formula>
    </cfRule>
  </conditionalFormatting>
  <conditionalFormatting sqref="L2">
    <cfRule type="cellIs" dxfId="94" priority="193" operator="greaterThan">
      <formula>1</formula>
    </cfRule>
  </conditionalFormatting>
  <conditionalFormatting sqref="P8">
    <cfRule type="cellIs" dxfId="93" priority="114" operator="notEqual">
      <formula>$D8</formula>
    </cfRule>
  </conditionalFormatting>
  <conditionalFormatting sqref="P10">
    <cfRule type="cellIs" dxfId="92" priority="239" operator="notEqual">
      <formula>$D10</formula>
    </cfRule>
  </conditionalFormatting>
  <conditionalFormatting sqref="P34">
    <cfRule type="cellIs" dxfId="91" priority="251" operator="notEqual">
      <formula>$D34</formula>
    </cfRule>
  </conditionalFormatting>
  <conditionalFormatting sqref="P50">
    <cfRule type="cellIs" dxfId="90" priority="250" operator="notEqual">
      <formula>$D50</formula>
    </cfRule>
  </conditionalFormatting>
  <conditionalFormatting sqref="P65">
    <cfRule type="cellIs" dxfId="89" priority="249" operator="notEqual">
      <formula>$D65</formula>
    </cfRule>
  </conditionalFormatting>
  <conditionalFormatting sqref="P70">
    <cfRule type="cellIs" dxfId="88" priority="234" operator="notEqual">
      <formula>$D70</formula>
    </cfRule>
  </conditionalFormatting>
  <conditionalFormatting sqref="P72">
    <cfRule type="cellIs" dxfId="87" priority="195" operator="notEqual">
      <formula>$D72</formula>
    </cfRule>
  </conditionalFormatting>
  <conditionalFormatting sqref="P87:P88">
    <cfRule type="cellIs" dxfId="86" priority="235" operator="notEqual">
      <formula>$D87</formula>
    </cfRule>
  </conditionalFormatting>
  <conditionalFormatting sqref="P93">
    <cfRule type="cellIs" dxfId="85" priority="237" operator="notEqual">
      <formula>$D93</formula>
    </cfRule>
  </conditionalFormatting>
  <conditionalFormatting sqref="P98:P99">
    <cfRule type="cellIs" dxfId="84" priority="236" operator="notEqual">
      <formula>$D98</formula>
    </cfRule>
  </conditionalFormatting>
  <conditionalFormatting sqref="P101">
    <cfRule type="cellIs" dxfId="83" priority="233" operator="notEqual">
      <formula>$D101</formula>
    </cfRule>
  </conditionalFormatting>
  <conditionalFormatting sqref="P107:P108">
    <cfRule type="cellIs" dxfId="82" priority="232" operator="notEqual">
      <formula>$D107</formula>
    </cfRule>
  </conditionalFormatting>
  <conditionalFormatting sqref="P112">
    <cfRule type="cellIs" dxfId="81" priority="238" operator="notEqual">
      <formula>$D112</formula>
    </cfRule>
  </conditionalFormatting>
  <conditionalFormatting sqref="P128:P129">
    <cfRule type="cellIs" dxfId="80" priority="245" operator="notEqual">
      <formula>$D128</formula>
    </cfRule>
  </conditionalFormatting>
  <conditionalFormatting sqref="P134">
    <cfRule type="cellIs" dxfId="79" priority="188" operator="notEqual">
      <formula>$D134</formula>
    </cfRule>
  </conditionalFormatting>
  <conditionalFormatting sqref="P158">
    <cfRule type="cellIs" dxfId="78" priority="192" operator="notEqual">
      <formula>$D158</formula>
    </cfRule>
  </conditionalFormatting>
  <conditionalFormatting sqref="P174">
    <cfRule type="cellIs" dxfId="77" priority="191" operator="notEqual">
      <formula>$D174</formula>
    </cfRule>
  </conditionalFormatting>
  <conditionalFormatting sqref="P189">
    <cfRule type="cellIs" dxfId="76" priority="190" operator="notEqual">
      <formula>$D189</formula>
    </cfRule>
  </conditionalFormatting>
  <conditionalFormatting sqref="P194">
    <cfRule type="cellIs" dxfId="75" priority="183" operator="notEqual">
      <formula>$D194</formula>
    </cfRule>
  </conditionalFormatting>
  <conditionalFormatting sqref="P196">
    <cfRule type="cellIs" dxfId="74" priority="168" operator="notEqual">
      <formula>$D196</formula>
    </cfRule>
  </conditionalFormatting>
  <conditionalFormatting sqref="P211:P212">
    <cfRule type="cellIs" dxfId="73" priority="184" operator="notEqual">
      <formula>$D211</formula>
    </cfRule>
  </conditionalFormatting>
  <conditionalFormatting sqref="P217">
    <cfRule type="cellIs" dxfId="72" priority="186" operator="notEqual">
      <formula>$D217</formula>
    </cfRule>
  </conditionalFormatting>
  <conditionalFormatting sqref="P222:P223">
    <cfRule type="cellIs" dxfId="71" priority="185" operator="notEqual">
      <formula>$D222</formula>
    </cfRule>
  </conditionalFormatting>
  <conditionalFormatting sqref="P225">
    <cfRule type="cellIs" dxfId="70" priority="182" operator="notEqual">
      <formula>$D225</formula>
    </cfRule>
  </conditionalFormatting>
  <conditionalFormatting sqref="P231:P232">
    <cfRule type="cellIs" dxfId="69" priority="181" operator="notEqual">
      <formula>$D231</formula>
    </cfRule>
  </conditionalFormatting>
  <conditionalFormatting sqref="P236">
    <cfRule type="cellIs" dxfId="68" priority="187" operator="notEqual">
      <formula>$D236</formula>
    </cfRule>
  </conditionalFormatting>
  <conditionalFormatting sqref="P252:P253">
    <cfRule type="cellIs" dxfId="67" priority="189" operator="notEqual">
      <formula>$D252</formula>
    </cfRule>
  </conditionalFormatting>
  <conditionalFormatting sqref="P258">
    <cfRule type="cellIs" dxfId="66" priority="162" operator="notEqual">
      <formula>$D258</formula>
    </cfRule>
  </conditionalFormatting>
  <conditionalFormatting sqref="P282">
    <cfRule type="cellIs" dxfId="65" priority="166" operator="notEqual">
      <formula>$D282</formula>
    </cfRule>
  </conditionalFormatting>
  <conditionalFormatting sqref="P298">
    <cfRule type="cellIs" dxfId="64" priority="165" operator="notEqual">
      <formula>$D298</formula>
    </cfRule>
  </conditionalFormatting>
  <conditionalFormatting sqref="P313">
    <cfRule type="cellIs" dxfId="63" priority="164" operator="notEqual">
      <formula>$D313</formula>
    </cfRule>
  </conditionalFormatting>
  <conditionalFormatting sqref="P318">
    <cfRule type="cellIs" dxfId="62" priority="157" operator="notEqual">
      <formula>$D318</formula>
    </cfRule>
  </conditionalFormatting>
  <conditionalFormatting sqref="P320">
    <cfRule type="cellIs" dxfId="61" priority="142" operator="notEqual">
      <formula>$D320</formula>
    </cfRule>
  </conditionalFormatting>
  <conditionalFormatting sqref="P335:P336">
    <cfRule type="cellIs" dxfId="60" priority="158" operator="notEqual">
      <formula>$D335</formula>
    </cfRule>
  </conditionalFormatting>
  <conditionalFormatting sqref="P341">
    <cfRule type="cellIs" dxfId="59" priority="160" operator="notEqual">
      <formula>$D341</formula>
    </cfRule>
  </conditionalFormatting>
  <conditionalFormatting sqref="P346:P347">
    <cfRule type="cellIs" dxfId="58" priority="159" operator="notEqual">
      <formula>$D346</formula>
    </cfRule>
  </conditionalFormatting>
  <conditionalFormatting sqref="P349">
    <cfRule type="cellIs" dxfId="57" priority="156" operator="notEqual">
      <formula>$D349</formula>
    </cfRule>
  </conditionalFormatting>
  <conditionalFormatting sqref="P355:P356">
    <cfRule type="cellIs" dxfId="56" priority="155" operator="notEqual">
      <formula>$D355</formula>
    </cfRule>
  </conditionalFormatting>
  <conditionalFormatting sqref="P360">
    <cfRule type="cellIs" dxfId="55" priority="161" operator="notEqual">
      <formula>$D360</formula>
    </cfRule>
  </conditionalFormatting>
  <conditionalFormatting sqref="P376:P377">
    <cfRule type="cellIs" dxfId="54" priority="163" operator="notEqual">
      <formula>$D376</formula>
    </cfRule>
  </conditionalFormatting>
  <conditionalFormatting sqref="P382">
    <cfRule type="cellIs" dxfId="53" priority="136" operator="notEqual">
      <formula>$D382</formula>
    </cfRule>
  </conditionalFormatting>
  <conditionalFormatting sqref="P406">
    <cfRule type="cellIs" dxfId="52" priority="140" operator="notEqual">
      <formula>$D406</formula>
    </cfRule>
  </conditionalFormatting>
  <conditionalFormatting sqref="P422">
    <cfRule type="cellIs" dxfId="51" priority="139" operator="notEqual">
      <formula>$D422</formula>
    </cfRule>
  </conditionalFormatting>
  <conditionalFormatting sqref="P437">
    <cfRule type="cellIs" dxfId="50" priority="138" operator="notEqual">
      <formula>$D437</formula>
    </cfRule>
  </conditionalFormatting>
  <conditionalFormatting sqref="P442">
    <cfRule type="cellIs" dxfId="49" priority="131" operator="notEqual">
      <formula>$D442</formula>
    </cfRule>
  </conditionalFormatting>
  <conditionalFormatting sqref="P444">
    <cfRule type="cellIs" dxfId="48" priority="116" operator="notEqual">
      <formula>$D444</formula>
    </cfRule>
  </conditionalFormatting>
  <conditionalFormatting sqref="P459:P460">
    <cfRule type="cellIs" dxfId="47" priority="132" operator="notEqual">
      <formula>$D459</formula>
    </cfRule>
  </conditionalFormatting>
  <conditionalFormatting sqref="P465">
    <cfRule type="cellIs" dxfId="46" priority="134" operator="notEqual">
      <formula>$D465</formula>
    </cfRule>
  </conditionalFormatting>
  <conditionalFormatting sqref="P470:P471">
    <cfRule type="cellIs" dxfId="45" priority="133" operator="notEqual">
      <formula>$D470</formula>
    </cfRule>
  </conditionalFormatting>
  <conditionalFormatting sqref="P473">
    <cfRule type="cellIs" dxfId="44" priority="130" operator="notEqual">
      <formula>$D473</formula>
    </cfRule>
  </conditionalFormatting>
  <conditionalFormatting sqref="P479:P480">
    <cfRule type="cellIs" dxfId="43" priority="129" operator="notEqual">
      <formula>$D479</formula>
    </cfRule>
  </conditionalFormatting>
  <conditionalFormatting sqref="P484">
    <cfRule type="cellIs" dxfId="42" priority="135" operator="notEqual">
      <formula>$D484</formula>
    </cfRule>
  </conditionalFormatting>
  <conditionalFormatting sqref="P500:P501">
    <cfRule type="cellIs" dxfId="41" priority="137" operator="notEqual">
      <formula>$D500</formula>
    </cfRule>
  </conditionalFormatting>
  <conditionalFormatting sqref="AB8">
    <cfRule type="cellIs" dxfId="40" priority="113" operator="notEqual">
      <formula>$D8</formula>
    </cfRule>
  </conditionalFormatting>
  <conditionalFormatting sqref="AB10">
    <cfRule type="cellIs" dxfId="39" priority="225" operator="notEqual">
      <formula>$D10</formula>
    </cfRule>
  </conditionalFormatting>
  <conditionalFormatting sqref="AB70">
    <cfRule type="cellIs" dxfId="38" priority="214" operator="notEqual">
      <formula>D70</formula>
    </cfRule>
  </conditionalFormatting>
  <conditionalFormatting sqref="AB72">
    <cfRule type="cellIs" dxfId="37" priority="194" operator="notEqual">
      <formula>D72</formula>
    </cfRule>
  </conditionalFormatting>
  <conditionalFormatting sqref="AB87">
    <cfRule type="cellIs" dxfId="36" priority="202" operator="notEqual">
      <formula>D87</formula>
    </cfRule>
  </conditionalFormatting>
  <conditionalFormatting sqref="AB93">
    <cfRule type="cellIs" dxfId="35" priority="201" operator="notEqual">
      <formula>D93</formula>
    </cfRule>
  </conditionalFormatting>
  <conditionalFormatting sqref="AB98">
    <cfRule type="cellIs" dxfId="34" priority="112" operator="notEqual">
      <formula>D98</formula>
    </cfRule>
  </conditionalFormatting>
  <conditionalFormatting sqref="AB101">
    <cfRule type="cellIs" dxfId="33" priority="111" operator="notEqual">
      <formula>D101</formula>
    </cfRule>
  </conditionalFormatting>
  <conditionalFormatting sqref="AB107:AB108">
    <cfRule type="cellIs" dxfId="32" priority="110" operator="notEqual">
      <formula>D107</formula>
    </cfRule>
  </conditionalFormatting>
  <conditionalFormatting sqref="AB112">
    <cfRule type="cellIs" dxfId="31" priority="109" operator="notEqual">
      <formula>D112</formula>
    </cfRule>
  </conditionalFormatting>
  <conditionalFormatting sqref="AB128">
    <cfRule type="cellIs" dxfId="30" priority="108" operator="notEqual">
      <formula>D128</formula>
    </cfRule>
  </conditionalFormatting>
  <conditionalFormatting sqref="AB134">
    <cfRule type="cellIs" dxfId="29" priority="180" operator="notEqual">
      <formula>$D134</formula>
    </cfRule>
  </conditionalFormatting>
  <conditionalFormatting sqref="AB194">
    <cfRule type="cellIs" dxfId="28" priority="107" operator="notEqual">
      <formula>D194</formula>
    </cfRule>
  </conditionalFormatting>
  <conditionalFormatting sqref="AB196">
    <cfRule type="cellIs" dxfId="27" priority="106" operator="notEqual">
      <formula>D196</formula>
    </cfRule>
  </conditionalFormatting>
  <conditionalFormatting sqref="AB211">
    <cfRule type="cellIs" dxfId="26" priority="105" operator="notEqual">
      <formula>D211</formula>
    </cfRule>
  </conditionalFormatting>
  <conditionalFormatting sqref="AB217">
    <cfRule type="cellIs" dxfId="25" priority="104" operator="notEqual">
      <formula>D217</formula>
    </cfRule>
  </conditionalFormatting>
  <conditionalFormatting sqref="AB222">
    <cfRule type="cellIs" dxfId="24" priority="103" operator="notEqual">
      <formula>D222</formula>
    </cfRule>
  </conditionalFormatting>
  <conditionalFormatting sqref="AB225">
    <cfRule type="cellIs" dxfId="23" priority="102" operator="notEqual">
      <formula>D225</formula>
    </cfRule>
  </conditionalFormatting>
  <conditionalFormatting sqref="AB231:AB232">
    <cfRule type="cellIs" dxfId="22" priority="80" operator="notEqual">
      <formula>D231</formula>
    </cfRule>
  </conditionalFormatting>
  <conditionalFormatting sqref="AB236">
    <cfRule type="cellIs" dxfId="21" priority="100" operator="notEqual">
      <formula>D236</formula>
    </cfRule>
  </conditionalFormatting>
  <conditionalFormatting sqref="AB252">
    <cfRule type="cellIs" dxfId="20" priority="99" operator="notEqual">
      <formula>D252</formula>
    </cfRule>
  </conditionalFormatting>
  <conditionalFormatting sqref="AB258">
    <cfRule type="cellIs" dxfId="19" priority="154" operator="notEqual">
      <formula>$D258</formula>
    </cfRule>
  </conditionalFormatting>
  <conditionalFormatting sqref="AB318">
    <cfRule type="cellIs" dxfId="18" priority="98" operator="notEqual">
      <formula>D318</formula>
    </cfRule>
  </conditionalFormatting>
  <conditionalFormatting sqref="AB320">
    <cfRule type="cellIs" dxfId="17" priority="97" operator="notEqual">
      <formula>D320</formula>
    </cfRule>
  </conditionalFormatting>
  <conditionalFormatting sqref="AB335">
    <cfRule type="cellIs" dxfId="16" priority="96" operator="notEqual">
      <formula>D335</formula>
    </cfRule>
  </conditionalFormatting>
  <conditionalFormatting sqref="AB341">
    <cfRule type="cellIs" dxfId="15" priority="95" operator="notEqual">
      <formula>D341</formula>
    </cfRule>
  </conditionalFormatting>
  <conditionalFormatting sqref="AB346">
    <cfRule type="cellIs" dxfId="14" priority="94" operator="notEqual">
      <formula>D346</formula>
    </cfRule>
  </conditionalFormatting>
  <conditionalFormatting sqref="AB349">
    <cfRule type="cellIs" dxfId="13" priority="93" operator="notEqual">
      <formula>D349</formula>
    </cfRule>
  </conditionalFormatting>
  <conditionalFormatting sqref="AB355:AB356">
    <cfRule type="cellIs" dxfId="12" priority="79" operator="notEqual">
      <formula>D355</formula>
    </cfRule>
  </conditionalFormatting>
  <conditionalFormatting sqref="AB360">
    <cfRule type="cellIs" dxfId="11" priority="91" operator="notEqual">
      <formula>D360</formula>
    </cfRule>
  </conditionalFormatting>
  <conditionalFormatting sqref="AB376">
    <cfRule type="cellIs" dxfId="10" priority="90" operator="notEqual">
      <formula>D376</formula>
    </cfRule>
  </conditionalFormatting>
  <conditionalFormatting sqref="AB382">
    <cfRule type="cellIs" dxfId="9" priority="128" operator="notEqual">
      <formula>$D382</formula>
    </cfRule>
  </conditionalFormatting>
  <conditionalFormatting sqref="AB442">
    <cfRule type="cellIs" dxfId="8" priority="89" operator="notEqual">
      <formula>D442</formula>
    </cfRule>
  </conditionalFormatting>
  <conditionalFormatting sqref="AB444">
    <cfRule type="cellIs" dxfId="7" priority="88" operator="notEqual">
      <formula>D444</formula>
    </cfRule>
  </conditionalFormatting>
  <conditionalFormatting sqref="AB459">
    <cfRule type="cellIs" dxfId="6" priority="87" operator="notEqual">
      <formula>D459</formula>
    </cfRule>
  </conditionalFormatting>
  <conditionalFormatting sqref="AB465">
    <cfRule type="cellIs" dxfId="5" priority="86" operator="notEqual">
      <formula>D465</formula>
    </cfRule>
  </conditionalFormatting>
  <conditionalFormatting sqref="AB470">
    <cfRule type="cellIs" dxfId="4" priority="85" operator="notEqual">
      <formula>D470</formula>
    </cfRule>
  </conditionalFormatting>
  <conditionalFormatting sqref="AB473">
    <cfRule type="cellIs" dxfId="3" priority="84" operator="notEqual">
      <formula>D473</formula>
    </cfRule>
  </conditionalFormatting>
  <conditionalFormatting sqref="AB479:AB480">
    <cfRule type="cellIs" dxfId="2" priority="78" operator="notEqual">
      <formula>D479</formula>
    </cfRule>
  </conditionalFormatting>
  <conditionalFormatting sqref="AB484">
    <cfRule type="cellIs" dxfId="1" priority="82" operator="notEqual">
      <formula>D484</formula>
    </cfRule>
  </conditionalFormatting>
  <conditionalFormatting sqref="AB500">
    <cfRule type="cellIs" dxfId="0" priority="81" operator="notEqual">
      <formula>D500</formula>
    </cfRule>
  </conditionalFormatting>
  <pageMargins left="0.70866141732283472" right="0.70866141732283472" top="0.74803149606299213" bottom="0.74803149606299213" header="0.31496062992125984" footer="0.31496062992125984"/>
  <pageSetup paperSize="9" scale="30" fitToHeight="9" orientation="portrait" horizontalDpi="4294967295" verticalDpi="4294967295" r:id="rId1"/>
  <rowBreaks count="1" manualBreakCount="1">
    <brk id="33" max="16383" man="1"/>
  </rowBreaks>
  <colBreaks count="2" manualBreakCount="2">
    <brk id="4" max="135" man="1"/>
    <brk id="28" max="135" man="1"/>
  </colBreaks>
  <extLst>
    <ext xmlns:x14="http://schemas.microsoft.com/office/spreadsheetml/2009/9/main" uri="{CCE6A557-97BC-4b89-ADB6-D9C93CAAB3DF}">
      <x14:dataValidations xmlns:xm="http://schemas.microsoft.com/office/excel/2006/main" count="1">
        <x14:dataValidation type="list" allowBlank="1" showInputMessage="1" showErrorMessage="1" prompt="Izvēlas atbilstošu TPF likmi" xr:uid="{53EF0295-F256-4E58-9A4E-E57638418578}">
          <x14:formula1>
            <xm:f>Dati!$A$4:$A$13</xm:f>
          </x14:formula1>
          <xm:sqref>F12 F34 F50 F65 F87:F88 F98:F99 F128:F129 F136 F158 F174 F189 F211:F212 F222:F223 F252:F253 F260 F282 F298 F313 F335:F336 F346:F347 F442 F384 F406 F422 F437 F465 F473 F500:F501 F376:F377 F484 F479 F470:F471 F459:F460 F444 F360 F355 F349 F341 F320 F318 F236 F231 F225 F217 F196 F194 F112 F107 F101 F93 F72 F70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123098-A118-4552-ABB1-84275A5C75FF}">
  <dimension ref="A3:A13"/>
  <sheetViews>
    <sheetView workbookViewId="0">
      <selection activeCell="L15" sqref="L15"/>
    </sheetView>
  </sheetViews>
  <sheetFormatPr defaultRowHeight="14.5" x14ac:dyDescent="0.35"/>
  <cols>
    <col min="1" max="1" width="24.81640625" customWidth="1"/>
  </cols>
  <sheetData>
    <row r="3" spans="1:1" x14ac:dyDescent="0.35">
      <c r="A3" s="78" t="s">
        <v>228</v>
      </c>
    </row>
    <row r="4" spans="1:1" x14ac:dyDescent="0.35">
      <c r="A4" s="79"/>
    </row>
    <row r="5" spans="1:1" x14ac:dyDescent="0.35">
      <c r="A5" s="80">
        <v>1</v>
      </c>
    </row>
    <row r="6" spans="1:1" x14ac:dyDescent="0.35">
      <c r="A6" s="80">
        <v>0.9</v>
      </c>
    </row>
    <row r="7" spans="1:1" x14ac:dyDescent="0.35">
      <c r="A7" s="80">
        <v>0.85</v>
      </c>
    </row>
    <row r="8" spans="1:1" x14ac:dyDescent="0.35">
      <c r="A8" s="80">
        <v>0.7</v>
      </c>
    </row>
    <row r="9" spans="1:1" x14ac:dyDescent="0.35">
      <c r="A9" s="80">
        <v>0.6</v>
      </c>
    </row>
    <row r="10" spans="1:1" x14ac:dyDescent="0.35">
      <c r="A10" s="80">
        <v>0.5</v>
      </c>
    </row>
    <row r="11" spans="1:1" x14ac:dyDescent="0.35">
      <c r="A11" s="80">
        <v>0.45</v>
      </c>
    </row>
    <row r="12" spans="1:1" x14ac:dyDescent="0.35">
      <c r="A12" s="80">
        <v>0.3</v>
      </c>
    </row>
    <row r="13" spans="1:1" x14ac:dyDescent="0.35">
      <c r="A13" s="80">
        <v>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p:properties xmlns:p="http://schemas.microsoft.com/office/2006/metadata/properties" xmlns:xsi="http://www.w3.org/2001/XMLSchema-instance" xmlns:pc="http://schemas.microsoft.com/office/infopath/2007/PartnerControls">
  <documentManagement>
    <SharedWithUsers xmlns="42144e59-5907-413f-b624-803f3a022d9b">
      <UserInfo>
        <DisplayName>Ilze Paidere</DisplayName>
        <AccountId>23</AccountId>
        <AccountType/>
      </UserInfo>
    </SharedWithUsers>
    <TaxCatchAll xmlns="42144e59-5907-413f-b624-803f3a022d9b" xsi:nil="true"/>
    <lcf76f155ced4ddcb4097134ff3c332f xmlns="25a75a1d-8b78-49a6-8e4b-dbe94589a28d">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CCAE56773E04C54A8AAEC798B999D08D" ma:contentTypeVersion="17" ma:contentTypeDescription="Create a new document." ma:contentTypeScope="" ma:versionID="0813ac2431d5a96eba4877dd4ed7de05">
  <xsd:schema xmlns:xsd="http://www.w3.org/2001/XMLSchema" xmlns:xs="http://www.w3.org/2001/XMLSchema" xmlns:p="http://schemas.microsoft.com/office/2006/metadata/properties" xmlns:ns2="25a75a1d-8b78-49a6-8e4b-dbe94589a28d" xmlns:ns3="42144e59-5907-413f-b624-803f3a022d9b" targetNamespace="http://schemas.microsoft.com/office/2006/metadata/properties" ma:root="true" ma:fieldsID="93cb837ca8ca6ce7259761b52bb64bb4" ns2:_="" ns3:_="">
    <xsd:import namespace="25a75a1d-8b78-49a6-8e4b-dbe94589a28d"/>
    <xsd:import namespace="42144e59-5907-413f-b624-803f3a022d9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SearchPropertie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5a75a1d-8b78-49a6-8e4b-dbe94589a28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779952b4-9163-4466-a728-aca91a51bc43"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description="" ma:indexed="true" ma:internalName="MediaServiceLocation" ma:readOnly="true">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2144e59-5907-413f-b624-803f3a022d9b"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f02a1d4e-ea66-4807-90a5-c3aac3888af8}" ma:internalName="TaxCatchAll" ma:showField="CatchAllData" ma:web="42144e59-5907-413f-b624-803f3a022d9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F12F309-B326-4092-B7D2-730A985607D7}">
  <ds:schemaRefs>
    <ds:schemaRef ds:uri="http://schemas.microsoft.com/office/2006/metadata/longProperties"/>
  </ds:schemaRefs>
</ds:datastoreItem>
</file>

<file path=customXml/itemProps2.xml><?xml version="1.0" encoding="utf-8"?>
<ds:datastoreItem xmlns:ds="http://schemas.openxmlformats.org/officeDocument/2006/customXml" ds:itemID="{D546ACFF-52DC-4FA4-AD87-4AE3F95334C0}">
  <ds:schemaRefs>
    <ds:schemaRef ds:uri="http://schemas.microsoft.com/office/2006/metadata/properties"/>
    <ds:schemaRef ds:uri="http://schemas.microsoft.com/office/infopath/2007/PartnerControls"/>
    <ds:schemaRef ds:uri="42144e59-5907-413f-b624-803f3a022d9b"/>
    <ds:schemaRef ds:uri="25a75a1d-8b78-49a6-8e4b-dbe94589a28d"/>
  </ds:schemaRefs>
</ds:datastoreItem>
</file>

<file path=customXml/itemProps3.xml><?xml version="1.0" encoding="utf-8"?>
<ds:datastoreItem xmlns:ds="http://schemas.openxmlformats.org/officeDocument/2006/customXml" ds:itemID="{33BD01E2-4615-4036-AFAE-2B52A089D804}">
  <ds:schemaRefs>
    <ds:schemaRef ds:uri="http://schemas.microsoft.com/sharepoint/v3/contenttype/forms"/>
  </ds:schemaRefs>
</ds:datastoreItem>
</file>

<file path=customXml/itemProps4.xml><?xml version="1.0" encoding="utf-8"?>
<ds:datastoreItem xmlns:ds="http://schemas.openxmlformats.org/officeDocument/2006/customXml" ds:itemID="{6354D49B-5276-4BE9-B86B-136D6D87984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5.pielikums</vt:lpstr>
      <vt:lpstr>Dati</vt:lpstr>
      <vt:lpstr>'5.pielikums'!Print_Area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VARAM</dc:creator>
  <cp:keywords/>
  <dc:description/>
  <cp:lastModifiedBy>Ilze Blumberga</cp:lastModifiedBy>
  <cp:revision/>
  <dcterms:created xsi:type="dcterms:W3CDTF">2016-02-16T07:22:30Z</dcterms:created>
  <dcterms:modified xsi:type="dcterms:W3CDTF">2025-12-15T06:22:18Z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axCatchAll">
    <vt:lpwstr/>
  </property>
  <property fmtid="{D5CDD505-2E9C-101B-9397-08002B2CF9AE}" pid="3" name="lcf76f155ced4ddcb4097134ff3c332f">
    <vt:lpwstr/>
  </property>
  <property fmtid="{D5CDD505-2E9C-101B-9397-08002B2CF9AE}" pid="4" name="ContentTypeId">
    <vt:lpwstr>0x010100CCAE56773E04C54A8AAEC798B999D08D</vt:lpwstr>
  </property>
  <property fmtid="{D5CDD505-2E9C-101B-9397-08002B2CF9AE}" pid="5" name="display_urn:schemas-microsoft-com:office:office#SharedWithUsers">
    <vt:lpwstr>Ilze Paidere</vt:lpwstr>
  </property>
  <property fmtid="{D5CDD505-2E9C-101B-9397-08002B2CF9AE}" pid="6" name="SharedWithUsers">
    <vt:lpwstr>23;#Ilze Paidere</vt:lpwstr>
  </property>
  <property fmtid="{D5CDD505-2E9C-101B-9397-08002B2CF9AE}" pid="7" name="MediaServiceImageTags">
    <vt:lpwstr/>
  </property>
</Properties>
</file>