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108" documentId="8_{78F1BF83-F3C6-4730-BACA-7017CB01BCF7}" xr6:coauthVersionLast="47" xr6:coauthVersionMax="47" xr10:uidLastSave="{944A69F7-2CB2-4EC6-950D-7B8544D4EF4F}"/>
  <bookViews>
    <workbookView xWindow="4290" yWindow="0" windowWidth="29925" windowHeight="20985" tabRatio="826" activeTab="2" xr2:uid="{00000000-000D-0000-FFFF-FFFF00000000}"/>
  </bookViews>
  <sheets>
    <sheet name="Cover Sheet" sheetId="2" r:id="rId1"/>
    <sheet name="Assumptions" sheetId="3" r:id="rId2"/>
    <sheet name="Project" sheetId="4" r:id="rId3"/>
    <sheet name="NPV_Baseline_I" sheetId="5" r:id="rId4"/>
    <sheet name="NPV_Baseline_II" sheetId="13" r:id="rId5"/>
    <sheet name="NPV_PPP_partnership" sheetId="6" r:id="rId6"/>
    <sheet name="NPV_PPP_concession" sheetId="7" r:id="rId7"/>
    <sheet name="NPV_PPP_institutional" sheetId="12" r:id="rId8"/>
    <sheet name="Risks" sheetId="14" r:id="rId9"/>
    <sheet name="Sensitivity analysis" sheetId="9" r:id="rId10"/>
    <sheet name="VFM" sheetId="10" r:id="rId11"/>
    <sheet name="Statistical Treatment" sheetId="11" r:id="rId12"/>
  </sheets>
  <externalReferences>
    <externalReference r:id="rId13"/>
    <externalReference r:id="rId14"/>
    <externalReference r:id="rId1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3" l="1"/>
  <c r="E2" i="5"/>
  <c r="E2" i="6"/>
  <c r="E2" i="12"/>
  <c r="E2" i="7"/>
  <c r="E151" i="14"/>
  <c r="E152" i="14"/>
  <c r="E153" i="14"/>
  <c r="E165" i="14"/>
  <c r="F119" i="14"/>
  <c r="F91" i="14"/>
  <c r="F63" i="14"/>
  <c r="F35" i="14"/>
  <c r="F36" i="14"/>
  <c r="F7" i="14"/>
  <c r="E203" i="14" l="1"/>
  <c r="E190" i="14"/>
  <c r="E177" i="14"/>
  <c r="D203" i="14"/>
  <c r="D190" i="14"/>
  <c r="D177" i="14"/>
  <c r="F165" i="14"/>
  <c r="J56" i="14"/>
  <c r="J55" i="14"/>
  <c r="J54" i="14"/>
  <c r="J53" i="14"/>
  <c r="J52" i="14"/>
  <c r="L52" i="14" s="1"/>
  <c r="J51" i="14"/>
  <c r="L51" i="14" s="1"/>
  <c r="J50" i="14"/>
  <c r="L50" i="14" s="1"/>
  <c r="J49" i="14"/>
  <c r="L49" i="14" s="1"/>
  <c r="J48" i="14"/>
  <c r="J47" i="14"/>
  <c r="L47" i="14" s="1"/>
  <c r="J44" i="14"/>
  <c r="J43" i="14"/>
  <c r="J42" i="14"/>
  <c r="J41" i="14"/>
  <c r="L41" i="14" s="1"/>
  <c r="J40" i="14"/>
  <c r="L40" i="14" s="1"/>
  <c r="J39" i="14"/>
  <c r="L39" i="14" s="1"/>
  <c r="J38" i="14"/>
  <c r="L38" i="14" s="1"/>
  <c r="J37" i="14"/>
  <c r="L37" i="14" s="1"/>
  <c r="J36" i="14"/>
  <c r="J35" i="14"/>
  <c r="J9" i="14"/>
  <c r="L9" i="14" s="1"/>
  <c r="F153" i="14" s="1"/>
  <c r="J10" i="14"/>
  <c r="L10" i="14" s="1"/>
  <c r="J11" i="14"/>
  <c r="L11" i="14" s="1"/>
  <c r="J12" i="14"/>
  <c r="L12" i="14" s="1"/>
  <c r="J13" i="14"/>
  <c r="L13" i="14" s="1"/>
  <c r="J7" i="14"/>
  <c r="L7" i="14" s="1"/>
  <c r="J8" i="14"/>
  <c r="B199" i="14"/>
  <c r="B186" i="14"/>
  <c r="B173" i="14"/>
  <c r="B161" i="14"/>
  <c r="B149" i="14"/>
  <c r="H141" i="14"/>
  <c r="K140" i="14"/>
  <c r="J140" i="14"/>
  <c r="L140" i="14" s="1"/>
  <c r="F140" i="14"/>
  <c r="K139" i="14"/>
  <c r="J139" i="14"/>
  <c r="L139" i="14" s="1"/>
  <c r="F139" i="14"/>
  <c r="K138" i="14"/>
  <c r="J138" i="14"/>
  <c r="L138" i="14" s="1"/>
  <c r="F138" i="14"/>
  <c r="K137" i="14"/>
  <c r="J137" i="14"/>
  <c r="L137" i="14" s="1"/>
  <c r="F137" i="14"/>
  <c r="K136" i="14"/>
  <c r="J136" i="14"/>
  <c r="L136" i="14" s="1"/>
  <c r="F136" i="14"/>
  <c r="K135" i="14"/>
  <c r="J135" i="14"/>
  <c r="L135" i="14" s="1"/>
  <c r="F135" i="14"/>
  <c r="K134" i="14"/>
  <c r="J134" i="14"/>
  <c r="L134" i="14" s="1"/>
  <c r="F134" i="14"/>
  <c r="K133" i="14"/>
  <c r="J133" i="14"/>
  <c r="L133" i="14" s="1"/>
  <c r="F133" i="14"/>
  <c r="K132" i="14"/>
  <c r="J132" i="14"/>
  <c r="L132" i="14" s="1"/>
  <c r="F132" i="14"/>
  <c r="K131" i="14"/>
  <c r="J131" i="14"/>
  <c r="L131" i="14" s="1"/>
  <c r="F131" i="14"/>
  <c r="H129" i="14"/>
  <c r="K128" i="14"/>
  <c r="J128" i="14"/>
  <c r="L128" i="14" s="1"/>
  <c r="F128" i="14"/>
  <c r="K127" i="14"/>
  <c r="J127" i="14"/>
  <c r="L127" i="14" s="1"/>
  <c r="F127" i="14"/>
  <c r="K126" i="14"/>
  <c r="J126" i="14"/>
  <c r="L126" i="14" s="1"/>
  <c r="F126" i="14"/>
  <c r="K125" i="14"/>
  <c r="J125" i="14"/>
  <c r="L125" i="14" s="1"/>
  <c r="F125" i="14"/>
  <c r="K124" i="14"/>
  <c r="J124" i="14"/>
  <c r="L124" i="14" s="1"/>
  <c r="F124" i="14"/>
  <c r="K123" i="14"/>
  <c r="J123" i="14"/>
  <c r="L123" i="14" s="1"/>
  <c r="F123" i="14"/>
  <c r="K122" i="14"/>
  <c r="J122" i="14"/>
  <c r="L122" i="14" s="1"/>
  <c r="F122" i="14"/>
  <c r="K121" i="14"/>
  <c r="J121" i="14"/>
  <c r="L121" i="14" s="1"/>
  <c r="F121" i="14"/>
  <c r="K120" i="14"/>
  <c r="D201" i="14" s="1"/>
  <c r="J120" i="14"/>
  <c r="L120" i="14" s="1"/>
  <c r="E201" i="14" s="1"/>
  <c r="F201" i="14" s="1"/>
  <c r="F120" i="14"/>
  <c r="K119" i="14"/>
  <c r="J119" i="14"/>
  <c r="L119" i="14" s="1"/>
  <c r="H113" i="14"/>
  <c r="K112" i="14"/>
  <c r="J112" i="14"/>
  <c r="L112" i="14" s="1"/>
  <c r="F112" i="14"/>
  <c r="K111" i="14"/>
  <c r="J111" i="14"/>
  <c r="L111" i="14" s="1"/>
  <c r="F111" i="14"/>
  <c r="K110" i="14"/>
  <c r="J110" i="14"/>
  <c r="L110" i="14" s="1"/>
  <c r="F110" i="14"/>
  <c r="K109" i="14"/>
  <c r="J109" i="14"/>
  <c r="L109" i="14" s="1"/>
  <c r="F109" i="14"/>
  <c r="K108" i="14"/>
  <c r="J108" i="14"/>
  <c r="L108" i="14" s="1"/>
  <c r="F108" i="14"/>
  <c r="K107" i="14"/>
  <c r="J107" i="14"/>
  <c r="L107" i="14" s="1"/>
  <c r="F107" i="14"/>
  <c r="K106" i="14"/>
  <c r="J106" i="14"/>
  <c r="L106" i="14" s="1"/>
  <c r="F106" i="14"/>
  <c r="K105" i="14"/>
  <c r="J105" i="14"/>
  <c r="L105" i="14" s="1"/>
  <c r="F105" i="14"/>
  <c r="K104" i="14"/>
  <c r="J104" i="14"/>
  <c r="L104" i="14" s="1"/>
  <c r="F104" i="14"/>
  <c r="K103" i="14"/>
  <c r="J103" i="14"/>
  <c r="L103" i="14" s="1"/>
  <c r="F103" i="14"/>
  <c r="H101" i="14"/>
  <c r="K100" i="14"/>
  <c r="J100" i="14"/>
  <c r="L100" i="14" s="1"/>
  <c r="F100" i="14"/>
  <c r="K99" i="14"/>
  <c r="J99" i="14"/>
  <c r="L99" i="14" s="1"/>
  <c r="F99" i="14"/>
  <c r="K98" i="14"/>
  <c r="J98" i="14"/>
  <c r="L98" i="14" s="1"/>
  <c r="F98" i="14"/>
  <c r="K97" i="14"/>
  <c r="J97" i="14"/>
  <c r="L97" i="14" s="1"/>
  <c r="F97" i="14"/>
  <c r="K96" i="14"/>
  <c r="J96" i="14"/>
  <c r="L96" i="14" s="1"/>
  <c r="F96" i="14"/>
  <c r="K95" i="14"/>
  <c r="J95" i="14"/>
  <c r="L95" i="14" s="1"/>
  <c r="F95" i="14"/>
  <c r="K94" i="14"/>
  <c r="J94" i="14"/>
  <c r="L94" i="14" s="1"/>
  <c r="F94" i="14"/>
  <c r="K93" i="14"/>
  <c r="J93" i="14"/>
  <c r="L93" i="14" s="1"/>
  <c r="F93" i="14"/>
  <c r="K92" i="14"/>
  <c r="J92" i="14"/>
  <c r="L92" i="14" s="1"/>
  <c r="F92" i="14"/>
  <c r="K91" i="14"/>
  <c r="J91" i="14"/>
  <c r="L91" i="14" s="1"/>
  <c r="H85" i="14"/>
  <c r="K84" i="14"/>
  <c r="J84" i="14"/>
  <c r="L84" i="14" s="1"/>
  <c r="F84" i="14"/>
  <c r="K83" i="14"/>
  <c r="J83" i="14"/>
  <c r="L83" i="14" s="1"/>
  <c r="F83" i="14"/>
  <c r="K82" i="14"/>
  <c r="J82" i="14"/>
  <c r="L82" i="14" s="1"/>
  <c r="F82" i="14"/>
  <c r="K81" i="14"/>
  <c r="J81" i="14"/>
  <c r="L81" i="14" s="1"/>
  <c r="F81" i="14"/>
  <c r="K80" i="14"/>
  <c r="J80" i="14"/>
  <c r="L80" i="14" s="1"/>
  <c r="F80" i="14"/>
  <c r="K79" i="14"/>
  <c r="J79" i="14"/>
  <c r="L79" i="14" s="1"/>
  <c r="F79" i="14"/>
  <c r="K78" i="14"/>
  <c r="J78" i="14"/>
  <c r="L78" i="14" s="1"/>
  <c r="F78" i="14"/>
  <c r="K77" i="14"/>
  <c r="J77" i="14"/>
  <c r="L77" i="14" s="1"/>
  <c r="F77" i="14"/>
  <c r="K76" i="14"/>
  <c r="J76" i="14"/>
  <c r="L76" i="14" s="1"/>
  <c r="F76" i="14"/>
  <c r="K75" i="14"/>
  <c r="J75" i="14"/>
  <c r="L75" i="14" s="1"/>
  <c r="F75" i="14"/>
  <c r="H73" i="14"/>
  <c r="K72" i="14"/>
  <c r="J72" i="14"/>
  <c r="L72" i="14" s="1"/>
  <c r="F72" i="14"/>
  <c r="K71" i="14"/>
  <c r="J71" i="14"/>
  <c r="L71" i="14" s="1"/>
  <c r="F71" i="14"/>
  <c r="K70" i="14"/>
  <c r="J70" i="14"/>
  <c r="L70" i="14" s="1"/>
  <c r="F70" i="14"/>
  <c r="K69" i="14"/>
  <c r="J69" i="14"/>
  <c r="L69" i="14" s="1"/>
  <c r="F69" i="14"/>
  <c r="K68" i="14"/>
  <c r="J68" i="14"/>
  <c r="L68" i="14" s="1"/>
  <c r="F68" i="14"/>
  <c r="K67" i="14"/>
  <c r="J67" i="14"/>
  <c r="L67" i="14" s="1"/>
  <c r="F67" i="14"/>
  <c r="K66" i="14"/>
  <c r="J66" i="14"/>
  <c r="L66" i="14" s="1"/>
  <c r="F66" i="14"/>
  <c r="K65" i="14"/>
  <c r="J65" i="14"/>
  <c r="L65" i="14" s="1"/>
  <c r="F65" i="14"/>
  <c r="K64" i="14"/>
  <c r="J64" i="14"/>
  <c r="L64" i="14" s="1"/>
  <c r="F64" i="14"/>
  <c r="K63" i="14"/>
  <c r="J63" i="14"/>
  <c r="L63" i="14" s="1"/>
  <c r="H57" i="14"/>
  <c r="L56" i="14"/>
  <c r="F56" i="14"/>
  <c r="L55" i="14"/>
  <c r="F55" i="14"/>
  <c r="L54" i="14"/>
  <c r="F54" i="14"/>
  <c r="L53" i="14"/>
  <c r="F53" i="14"/>
  <c r="F52" i="14"/>
  <c r="F51" i="14"/>
  <c r="F50" i="14"/>
  <c r="F49" i="14"/>
  <c r="L48" i="14"/>
  <c r="F48" i="14"/>
  <c r="F47" i="14"/>
  <c r="H45" i="14"/>
  <c r="L44" i="14"/>
  <c r="F44" i="14"/>
  <c r="L43" i="14"/>
  <c r="F43" i="14"/>
  <c r="L42" i="14"/>
  <c r="F42" i="14"/>
  <c r="F41" i="14"/>
  <c r="F40" i="14"/>
  <c r="F39" i="14"/>
  <c r="F38" i="14"/>
  <c r="F37" i="14"/>
  <c r="L36" i="14"/>
  <c r="L35" i="14"/>
  <c r="H29" i="14"/>
  <c r="J28" i="14"/>
  <c r="L28" i="14" s="1"/>
  <c r="F28" i="14"/>
  <c r="J27" i="14"/>
  <c r="L27" i="14" s="1"/>
  <c r="F27" i="14"/>
  <c r="J26" i="14"/>
  <c r="L26" i="14" s="1"/>
  <c r="F26" i="14"/>
  <c r="J25" i="14"/>
  <c r="L25" i="14" s="1"/>
  <c r="F25" i="14"/>
  <c r="J24" i="14"/>
  <c r="L24" i="14" s="1"/>
  <c r="F24" i="14"/>
  <c r="J23" i="14"/>
  <c r="L23" i="14" s="1"/>
  <c r="F23" i="14"/>
  <c r="J22" i="14"/>
  <c r="L22" i="14" s="1"/>
  <c r="F22" i="14"/>
  <c r="J21" i="14"/>
  <c r="L21" i="14" s="1"/>
  <c r="F21" i="14"/>
  <c r="J20" i="14"/>
  <c r="L20" i="14" s="1"/>
  <c r="F20" i="14"/>
  <c r="J19" i="14"/>
  <c r="L19" i="14" s="1"/>
  <c r="F19" i="14"/>
  <c r="H17" i="14"/>
  <c r="J16" i="14"/>
  <c r="L16" i="14" s="1"/>
  <c r="F16" i="14"/>
  <c r="J15" i="14"/>
  <c r="L15" i="14" s="1"/>
  <c r="F15" i="14"/>
  <c r="J14" i="14"/>
  <c r="L14" i="14" s="1"/>
  <c r="F14" i="14"/>
  <c r="F13" i="14"/>
  <c r="F12" i="14"/>
  <c r="F11" i="14"/>
  <c r="F10" i="14"/>
  <c r="F9" i="14"/>
  <c r="L8" i="14"/>
  <c r="F8" i="14"/>
  <c r="H30" i="14" l="1"/>
  <c r="H114" i="14"/>
  <c r="H86" i="14"/>
  <c r="F203" i="14"/>
  <c r="F190" i="14"/>
  <c r="F177" i="14"/>
  <c r="E188" i="14"/>
  <c r="H58" i="14"/>
  <c r="F151" i="14"/>
  <c r="D188" i="14"/>
  <c r="E202" i="14"/>
  <c r="D189" i="14"/>
  <c r="E189" i="14"/>
  <c r="D175" i="14"/>
  <c r="E187" i="14"/>
  <c r="D176" i="14"/>
  <c r="K73" i="14"/>
  <c r="D174" i="14"/>
  <c r="E176" i="14"/>
  <c r="K85" i="14"/>
  <c r="D187" i="14"/>
  <c r="K113" i="14"/>
  <c r="E164" i="14"/>
  <c r="F164" i="14" s="1"/>
  <c r="E163" i="14"/>
  <c r="F163" i="14" s="1"/>
  <c r="F152" i="14"/>
  <c r="K141" i="14"/>
  <c r="D202" i="14"/>
  <c r="K129" i="14"/>
  <c r="H142" i="14"/>
  <c r="E175" i="14"/>
  <c r="L29" i="14"/>
  <c r="L113" i="14"/>
  <c r="L141" i="14"/>
  <c r="E162" i="14"/>
  <c r="L45" i="14"/>
  <c r="L57" i="14"/>
  <c r="L17" i="14"/>
  <c r="E150" i="14"/>
  <c r="L73" i="14"/>
  <c r="E174" i="14"/>
  <c r="L85" i="14"/>
  <c r="L129" i="14"/>
  <c r="K101" i="14"/>
  <c r="D200" i="14"/>
  <c r="L101" i="14"/>
  <c r="E200" i="14"/>
  <c r="F202" i="14" l="1"/>
  <c r="F189" i="14"/>
  <c r="E204" i="14"/>
  <c r="E166" i="14"/>
  <c r="F166" i="14" s="1"/>
  <c r="D204" i="14"/>
  <c r="F188" i="14"/>
  <c r="E191" i="14"/>
  <c r="F191" i="14" s="1"/>
  <c r="D191" i="14"/>
  <c r="D178" i="14"/>
  <c r="E178" i="14"/>
  <c r="E154" i="14"/>
  <c r="F154" i="14" s="1"/>
  <c r="F175" i="14"/>
  <c r="K142" i="14"/>
  <c r="K86" i="14"/>
  <c r="F176" i="14"/>
  <c r="L58" i="14"/>
  <c r="F187" i="14"/>
  <c r="L30" i="14"/>
  <c r="F200" i="14"/>
  <c r="L114" i="14"/>
  <c r="F162" i="14"/>
  <c r="F174" i="14"/>
  <c r="F150" i="14"/>
  <c r="K114" i="14"/>
  <c r="L86" i="14"/>
  <c r="L142" i="14"/>
  <c r="Q79" i="12"/>
  <c r="Q73" i="12"/>
  <c r="Q72" i="12"/>
  <c r="Q71" i="12"/>
  <c r="O70" i="12"/>
  <c r="N70" i="12"/>
  <c r="M70" i="12"/>
  <c r="L70" i="12"/>
  <c r="K70" i="12"/>
  <c r="J70" i="12"/>
  <c r="I70" i="12"/>
  <c r="H70" i="12"/>
  <c r="G70" i="12"/>
  <c r="F70" i="12"/>
  <c r="E70" i="12"/>
  <c r="L75" i="7"/>
  <c r="Q78" i="7"/>
  <c r="F75" i="7"/>
  <c r="K75" i="7"/>
  <c r="G75" i="7"/>
  <c r="Q57" i="7"/>
  <c r="O48" i="7"/>
  <c r="Q50" i="7"/>
  <c r="M48" i="7"/>
  <c r="I48" i="7"/>
  <c r="E70" i="7"/>
  <c r="F70" i="7"/>
  <c r="G70" i="7"/>
  <c r="H70" i="7"/>
  <c r="I70" i="7"/>
  <c r="J70" i="7"/>
  <c r="K70" i="7"/>
  <c r="L70" i="7"/>
  <c r="M70" i="7"/>
  <c r="N70" i="7"/>
  <c r="O70" i="7"/>
  <c r="E75" i="7"/>
  <c r="H75" i="7"/>
  <c r="I75" i="7"/>
  <c r="J75" i="7"/>
  <c r="M75" i="7"/>
  <c r="N75" i="7"/>
  <c r="O75" i="7"/>
  <c r="Q77" i="7"/>
  <c r="B27" i="7"/>
  <c r="B26" i="7"/>
  <c r="B22" i="7"/>
  <c r="B21" i="7"/>
  <c r="N48" i="7"/>
  <c r="L48" i="7"/>
  <c r="K48" i="7"/>
  <c r="J48" i="7"/>
  <c r="H48" i="7"/>
  <c r="G48" i="7"/>
  <c r="F48" i="7"/>
  <c r="B15" i="7"/>
  <c r="B14" i="7"/>
  <c r="Q55" i="6"/>
  <c r="F178" i="14" l="1"/>
  <c r="F204" i="14"/>
  <c r="Q70" i="12"/>
  <c r="Q76" i="7"/>
  <c r="Q75" i="7"/>
  <c r="Q49" i="7"/>
  <c r="E48" i="7"/>
  <c r="Q70" i="7"/>
  <c r="Q51" i="7"/>
  <c r="Q48" i="7" l="1"/>
  <c r="E32" i="6" l="1"/>
  <c r="B34" i="6"/>
  <c r="B33" i="6"/>
  <c r="B27" i="6"/>
  <c r="B26" i="6"/>
  <c r="B22" i="6"/>
  <c r="B21" i="6"/>
  <c r="B15" i="6"/>
  <c r="B14" i="6"/>
  <c r="B14" i="13"/>
  <c r="O26" i="5"/>
  <c r="B27" i="5"/>
  <c r="B26" i="5"/>
  <c r="B22" i="5"/>
  <c r="B21" i="5"/>
  <c r="B15" i="5"/>
  <c r="B14" i="5"/>
  <c r="E6" i="13"/>
  <c r="Q33" i="6" l="1"/>
  <c r="Q124" i="12" l="1"/>
  <c r="F8" i="6"/>
  <c r="G8" i="6"/>
  <c r="H8" i="6"/>
  <c r="I8" i="6"/>
  <c r="J8" i="6"/>
  <c r="K8" i="6"/>
  <c r="L8" i="6"/>
  <c r="M8" i="6"/>
  <c r="N8" i="6"/>
  <c r="F9" i="6"/>
  <c r="G9" i="6"/>
  <c r="H9" i="6"/>
  <c r="I9" i="6"/>
  <c r="J9" i="6"/>
  <c r="K9" i="6"/>
  <c r="L9" i="6"/>
  <c r="M9" i="6"/>
  <c r="N9" i="6"/>
  <c r="F10" i="6"/>
  <c r="G10" i="6"/>
  <c r="H10" i="6"/>
  <c r="I10" i="6"/>
  <c r="J10" i="6"/>
  <c r="K10" i="6"/>
  <c r="L10" i="6"/>
  <c r="M10" i="6"/>
  <c r="N10" i="6"/>
  <c r="F8" i="7"/>
  <c r="G8" i="7"/>
  <c r="H8" i="7"/>
  <c r="I8" i="7"/>
  <c r="J8" i="7"/>
  <c r="K8" i="7"/>
  <c r="L8" i="7"/>
  <c r="M8" i="7"/>
  <c r="N8" i="7"/>
  <c r="F9" i="7"/>
  <c r="G9" i="7"/>
  <c r="H9" i="7"/>
  <c r="I9" i="7"/>
  <c r="J9" i="7"/>
  <c r="K9" i="7"/>
  <c r="L9" i="7"/>
  <c r="M9" i="7"/>
  <c r="N9" i="7"/>
  <c r="F10" i="7"/>
  <c r="G10" i="7"/>
  <c r="H10" i="7"/>
  <c r="I10" i="7"/>
  <c r="J10" i="7"/>
  <c r="K10" i="7"/>
  <c r="L10" i="7"/>
  <c r="M10" i="7"/>
  <c r="N10" i="7"/>
  <c r="F8" i="12"/>
  <c r="G8" i="12"/>
  <c r="H8" i="12"/>
  <c r="I8" i="12"/>
  <c r="J8" i="12"/>
  <c r="K8" i="12"/>
  <c r="L8" i="12"/>
  <c r="M8" i="12"/>
  <c r="N8" i="12"/>
  <c r="F9" i="12"/>
  <c r="G9" i="12"/>
  <c r="H9" i="12"/>
  <c r="I9" i="12"/>
  <c r="J9" i="12"/>
  <c r="K9" i="12"/>
  <c r="L9" i="12"/>
  <c r="M9" i="12"/>
  <c r="N9" i="12"/>
  <c r="F10" i="12"/>
  <c r="G10" i="12"/>
  <c r="H10" i="12"/>
  <c r="I10" i="12"/>
  <c r="J10" i="12"/>
  <c r="K10" i="12"/>
  <c r="L10" i="12"/>
  <c r="M10" i="12"/>
  <c r="N10" i="12"/>
  <c r="E10" i="12"/>
  <c r="E9" i="12"/>
  <c r="E8" i="12"/>
  <c r="E10" i="7"/>
  <c r="E9" i="7"/>
  <c r="E8" i="7"/>
  <c r="E10" i="6"/>
  <c r="E9" i="6"/>
  <c r="E8" i="6"/>
  <c r="F9" i="13"/>
  <c r="G9" i="13"/>
  <c r="H9" i="13"/>
  <c r="I9" i="13"/>
  <c r="J9" i="13"/>
  <c r="K9" i="13"/>
  <c r="L9" i="13"/>
  <c r="M9" i="13"/>
  <c r="N9" i="13"/>
  <c r="E9" i="13"/>
  <c r="F9" i="5"/>
  <c r="G9" i="5"/>
  <c r="H9" i="5"/>
  <c r="I9" i="5"/>
  <c r="J9" i="5"/>
  <c r="K9" i="5"/>
  <c r="L9" i="5"/>
  <c r="M9" i="5"/>
  <c r="N9" i="5"/>
  <c r="E9" i="5"/>
  <c r="F8" i="5"/>
  <c r="G8" i="5"/>
  <c r="H8" i="5"/>
  <c r="I8" i="5"/>
  <c r="J8" i="5"/>
  <c r="K8" i="5"/>
  <c r="L8" i="5"/>
  <c r="M8" i="5"/>
  <c r="N8" i="5"/>
  <c r="E8" i="5"/>
  <c r="E6" i="5"/>
  <c r="E10" i="5"/>
  <c r="O10" i="13"/>
  <c r="O41" i="13" s="1"/>
  <c r="F10" i="13"/>
  <c r="G10" i="13"/>
  <c r="H10" i="13"/>
  <c r="I10" i="13"/>
  <c r="J10" i="13"/>
  <c r="J41" i="13" s="1"/>
  <c r="K10" i="13"/>
  <c r="L10" i="13"/>
  <c r="M10" i="13"/>
  <c r="N10" i="13"/>
  <c r="N41" i="13" s="1"/>
  <c r="E10" i="13"/>
  <c r="F10" i="5"/>
  <c r="G10" i="5"/>
  <c r="H10" i="5"/>
  <c r="I10" i="5"/>
  <c r="J10" i="5"/>
  <c r="K10" i="5"/>
  <c r="L10" i="5"/>
  <c r="M10" i="5"/>
  <c r="N10" i="5"/>
  <c r="F16" i="9"/>
  <c r="F22" i="9"/>
  <c r="F20" i="9"/>
  <c r="F18" i="9"/>
  <c r="Q60" i="13"/>
  <c r="H7" i="10" s="1"/>
  <c r="Q49" i="13"/>
  <c r="Q48" i="13"/>
  <c r="Q47" i="13"/>
  <c r="O46" i="13"/>
  <c r="N46" i="13"/>
  <c r="M46" i="13"/>
  <c r="L46" i="13"/>
  <c r="K46" i="13"/>
  <c r="J46" i="13"/>
  <c r="I46" i="13"/>
  <c r="H46" i="13"/>
  <c r="G46" i="13"/>
  <c r="F46" i="13"/>
  <c r="E46" i="13"/>
  <c r="Q35" i="13"/>
  <c r="Q34" i="13"/>
  <c r="Q33" i="13"/>
  <c r="N31" i="13"/>
  <c r="M31" i="13"/>
  <c r="L31" i="13"/>
  <c r="J31" i="13"/>
  <c r="I31" i="13"/>
  <c r="H31" i="13"/>
  <c r="G31" i="13"/>
  <c r="F31" i="13"/>
  <c r="O31" i="13"/>
  <c r="K31" i="13"/>
  <c r="Q29" i="13"/>
  <c r="Q28" i="13"/>
  <c r="Q27" i="13"/>
  <c r="Q26" i="13"/>
  <c r="O25" i="13"/>
  <c r="N25" i="13"/>
  <c r="M25" i="13"/>
  <c r="L25" i="13"/>
  <c r="K25" i="13"/>
  <c r="J25" i="13"/>
  <c r="I25" i="13"/>
  <c r="H25" i="13"/>
  <c r="G25" i="13"/>
  <c r="G19" i="13" s="1"/>
  <c r="F25" i="13"/>
  <c r="E25" i="13"/>
  <c r="Q24" i="13"/>
  <c r="Q23" i="13"/>
  <c r="Q22" i="13"/>
  <c r="Q21" i="13"/>
  <c r="O20" i="13"/>
  <c r="N20" i="13"/>
  <c r="N19" i="13" s="1"/>
  <c r="M20" i="13"/>
  <c r="M19" i="13" s="1"/>
  <c r="L20" i="13"/>
  <c r="L19" i="13" s="1"/>
  <c r="K20" i="13"/>
  <c r="J20" i="13"/>
  <c r="J19" i="13" s="1"/>
  <c r="I20" i="13"/>
  <c r="I19" i="13" s="1"/>
  <c r="H20" i="13"/>
  <c r="H19" i="13" s="1"/>
  <c r="G20" i="13"/>
  <c r="F20" i="13"/>
  <c r="E20" i="13"/>
  <c r="Q17" i="13"/>
  <c r="Q16" i="13"/>
  <c r="Q15" i="13"/>
  <c r="O13" i="13"/>
  <c r="N13" i="13"/>
  <c r="M13" i="13"/>
  <c r="L13" i="13"/>
  <c r="K13" i="13"/>
  <c r="J13" i="13"/>
  <c r="I13" i="13"/>
  <c r="H13" i="13"/>
  <c r="G13" i="13"/>
  <c r="F13" i="13"/>
  <c r="E13" i="13"/>
  <c r="N8" i="13"/>
  <c r="M8" i="13"/>
  <c r="L8" i="13"/>
  <c r="K8" i="13"/>
  <c r="J8" i="13"/>
  <c r="I8" i="13"/>
  <c r="H8" i="13"/>
  <c r="G8" i="13"/>
  <c r="F8" i="13"/>
  <c r="E8" i="13"/>
  <c r="O20" i="9"/>
  <c r="O16" i="9"/>
  <c r="O22" i="9"/>
  <c r="O18" i="9"/>
  <c r="L22" i="9"/>
  <c r="L20" i="9"/>
  <c r="L18" i="9"/>
  <c r="L16" i="9"/>
  <c r="G41" i="13" l="1"/>
  <c r="K19" i="13"/>
  <c r="F41" i="13"/>
  <c r="Q20" i="13"/>
  <c r="F19" i="13"/>
  <c r="O19" i="13"/>
  <c r="O37" i="13" s="1"/>
  <c r="M41" i="13"/>
  <c r="M51" i="13" s="1"/>
  <c r="K41" i="13"/>
  <c r="K51" i="13" s="1"/>
  <c r="E41" i="13"/>
  <c r="E51" i="13" s="1"/>
  <c r="H41" i="13"/>
  <c r="H51" i="13" s="1"/>
  <c r="I41" i="13"/>
  <c r="Q9" i="13"/>
  <c r="G37" i="13"/>
  <c r="G55" i="13" s="1"/>
  <c r="G56" i="13" s="1"/>
  <c r="L41" i="13"/>
  <c r="L51" i="13" s="1"/>
  <c r="K37" i="13"/>
  <c r="E41" i="5"/>
  <c r="J37" i="13"/>
  <c r="J42" i="13" s="1"/>
  <c r="N37" i="13"/>
  <c r="N55" i="13" s="1"/>
  <c r="N56" i="13" s="1"/>
  <c r="E19" i="13"/>
  <c r="Q19" i="13" s="1"/>
  <c r="Q32" i="13"/>
  <c r="Q13" i="13"/>
  <c r="F37" i="13"/>
  <c r="F55" i="13" s="1"/>
  <c r="F56" i="13" s="1"/>
  <c r="I37" i="13"/>
  <c r="I55" i="13" s="1"/>
  <c r="H37" i="13"/>
  <c r="L37" i="13"/>
  <c r="L55" i="13" s="1"/>
  <c r="E31" i="13"/>
  <c r="Q31" i="13" s="1"/>
  <c r="M37" i="13"/>
  <c r="M55" i="13" s="1"/>
  <c r="Q25" i="13"/>
  <c r="O51" i="13"/>
  <c r="F51" i="13"/>
  <c r="J51" i="13"/>
  <c r="N51" i="13"/>
  <c r="J55" i="13"/>
  <c r="J56" i="13" s="1"/>
  <c r="G51" i="13"/>
  <c r="H55" i="13"/>
  <c r="Q46" i="13"/>
  <c r="Q14" i="13"/>
  <c r="O55" i="13" l="1"/>
  <c r="O56" i="13" s="1"/>
  <c r="O42" i="13"/>
  <c r="M56" i="13"/>
  <c r="L56" i="13"/>
  <c r="H56" i="13"/>
  <c r="H42" i="13"/>
  <c r="K42" i="13"/>
  <c r="I56" i="13"/>
  <c r="F42" i="13"/>
  <c r="K55" i="13"/>
  <c r="K56" i="13" s="1"/>
  <c r="M42" i="13"/>
  <c r="G42" i="13"/>
  <c r="I42" i="13"/>
  <c r="I51" i="13"/>
  <c r="Q51" i="13" s="1"/>
  <c r="N42" i="13"/>
  <c r="L42" i="13"/>
  <c r="E37" i="13"/>
  <c r="E55" i="13" s="1"/>
  <c r="F31" i="5"/>
  <c r="G31" i="5"/>
  <c r="Q105" i="12"/>
  <c r="Q106" i="12"/>
  <c r="Q137" i="12"/>
  <c r="H10" i="10" s="1"/>
  <c r="Q107" i="12"/>
  <c r="Q126" i="12"/>
  <c r="Q125" i="12"/>
  <c r="Q109" i="12"/>
  <c r="Q56" i="12"/>
  <c r="Q27" i="12"/>
  <c r="Q26" i="12"/>
  <c r="Q25" i="12"/>
  <c r="Q24" i="12"/>
  <c r="Q22" i="12"/>
  <c r="Q21" i="12"/>
  <c r="Q20" i="12"/>
  <c r="Q19" i="12"/>
  <c r="Q17" i="12"/>
  <c r="Q16" i="12"/>
  <c r="Q15" i="12"/>
  <c r="Q14" i="12"/>
  <c r="E123" i="12"/>
  <c r="E110" i="12"/>
  <c r="F57" i="12"/>
  <c r="G57" i="12"/>
  <c r="H57" i="12"/>
  <c r="I57" i="12"/>
  <c r="J57" i="12"/>
  <c r="K57" i="12"/>
  <c r="L57" i="12"/>
  <c r="M57" i="12"/>
  <c r="N57" i="12"/>
  <c r="O57" i="12"/>
  <c r="E57" i="12"/>
  <c r="F110" i="12"/>
  <c r="G110" i="12"/>
  <c r="H110" i="12"/>
  <c r="I110" i="12"/>
  <c r="J110" i="12"/>
  <c r="K110" i="12"/>
  <c r="L110" i="12"/>
  <c r="M110" i="12"/>
  <c r="N110" i="12"/>
  <c r="O110" i="12"/>
  <c r="Q104" i="12"/>
  <c r="O103" i="12"/>
  <c r="N103" i="12"/>
  <c r="M103" i="12"/>
  <c r="L103" i="12"/>
  <c r="K103" i="12"/>
  <c r="J103" i="12"/>
  <c r="I103" i="12"/>
  <c r="H103" i="12"/>
  <c r="G103" i="12"/>
  <c r="F103" i="12"/>
  <c r="E103" i="12"/>
  <c r="Q102" i="12"/>
  <c r="Q101" i="12"/>
  <c r="Q100" i="12"/>
  <c r="Q99" i="12"/>
  <c r="O98" i="12"/>
  <c r="N98" i="12"/>
  <c r="M98" i="12"/>
  <c r="L98" i="12"/>
  <c r="K98" i="12"/>
  <c r="J98" i="12"/>
  <c r="I98" i="12"/>
  <c r="H98" i="12"/>
  <c r="G98" i="12"/>
  <c r="F98" i="12"/>
  <c r="E98" i="12"/>
  <c r="Q95" i="12"/>
  <c r="Q94" i="12"/>
  <c r="Q93" i="12"/>
  <c r="Q92" i="12"/>
  <c r="O91" i="12"/>
  <c r="N91" i="12"/>
  <c r="M91" i="12"/>
  <c r="L91" i="12"/>
  <c r="K91" i="12"/>
  <c r="J91" i="12"/>
  <c r="I91" i="12"/>
  <c r="H91" i="12"/>
  <c r="G91" i="12"/>
  <c r="F91" i="12"/>
  <c r="E91" i="12"/>
  <c r="O23" i="12"/>
  <c r="N23" i="12"/>
  <c r="M23" i="12"/>
  <c r="L23" i="12"/>
  <c r="K23" i="12"/>
  <c r="J23" i="12"/>
  <c r="I23" i="12"/>
  <c r="H23" i="12"/>
  <c r="G23" i="12"/>
  <c r="F23" i="12"/>
  <c r="E23" i="12"/>
  <c r="O13" i="12"/>
  <c r="N13" i="12"/>
  <c r="M13" i="12"/>
  <c r="L13" i="12"/>
  <c r="K13" i="12"/>
  <c r="J13" i="12"/>
  <c r="I13" i="12"/>
  <c r="H13" i="12"/>
  <c r="G13" i="12"/>
  <c r="F13" i="12"/>
  <c r="E13" i="12"/>
  <c r="F18" i="12"/>
  <c r="G18" i="12"/>
  <c r="H18" i="12"/>
  <c r="I18" i="12"/>
  <c r="J18" i="12"/>
  <c r="K18" i="12"/>
  <c r="L18" i="12"/>
  <c r="M18" i="12"/>
  <c r="N18" i="12"/>
  <c r="O18" i="12"/>
  <c r="E18" i="12"/>
  <c r="O123" i="12"/>
  <c r="N123" i="12"/>
  <c r="M123" i="12"/>
  <c r="L123" i="12"/>
  <c r="K123" i="12"/>
  <c r="J123" i="12"/>
  <c r="I123" i="12"/>
  <c r="H123" i="12"/>
  <c r="G123" i="12"/>
  <c r="F123" i="12"/>
  <c r="Q54" i="12"/>
  <c r="Q53" i="12"/>
  <c r="Q52" i="12"/>
  <c r="Q51" i="12"/>
  <c r="O50" i="12"/>
  <c r="N50" i="12"/>
  <c r="M50" i="12"/>
  <c r="L50" i="12"/>
  <c r="K50" i="12"/>
  <c r="J50" i="12"/>
  <c r="I50" i="12"/>
  <c r="H50" i="12"/>
  <c r="G50" i="12"/>
  <c r="F50" i="12"/>
  <c r="E50" i="12"/>
  <c r="Q49" i="12"/>
  <c r="Q48" i="12"/>
  <c r="Q47" i="12"/>
  <c r="Q46" i="12"/>
  <c r="O45" i="12"/>
  <c r="N45" i="12"/>
  <c r="M45" i="12"/>
  <c r="L45" i="12"/>
  <c r="K45" i="12"/>
  <c r="J45" i="12"/>
  <c r="I45" i="12"/>
  <c r="H45" i="12"/>
  <c r="G45" i="12"/>
  <c r="F45" i="12"/>
  <c r="E45" i="12"/>
  <c r="Q42" i="12"/>
  <c r="Q41" i="12"/>
  <c r="Q40" i="12"/>
  <c r="Q39" i="12"/>
  <c r="O38" i="12"/>
  <c r="N38" i="12"/>
  <c r="M38" i="12"/>
  <c r="L38" i="12"/>
  <c r="K38" i="12"/>
  <c r="J38" i="12"/>
  <c r="I38" i="12"/>
  <c r="H38" i="12"/>
  <c r="G38" i="12"/>
  <c r="F38" i="12"/>
  <c r="E38" i="12"/>
  <c r="Q9" i="12"/>
  <c r="E6" i="12"/>
  <c r="K65" i="12" s="1"/>
  <c r="Q14" i="7"/>
  <c r="Q15" i="7"/>
  <c r="Q16" i="7"/>
  <c r="Q17" i="7"/>
  <c r="Q21" i="7"/>
  <c r="Q22" i="7"/>
  <c r="Q23" i="7"/>
  <c r="Q24" i="7"/>
  <c r="Q26" i="7"/>
  <c r="Q27" i="7"/>
  <c r="Q28" i="7"/>
  <c r="Q29" i="7"/>
  <c r="Q31" i="7"/>
  <c r="Q35" i="7"/>
  <c r="Q36" i="7"/>
  <c r="Q37" i="7"/>
  <c r="Q14" i="6"/>
  <c r="Q15" i="6"/>
  <c r="Q16" i="6"/>
  <c r="Q17" i="6"/>
  <c r="Q21" i="6"/>
  <c r="Q22" i="6"/>
  <c r="Q23" i="6"/>
  <c r="Q24" i="6"/>
  <c r="Q26" i="6"/>
  <c r="Q27" i="6"/>
  <c r="Q28" i="6"/>
  <c r="Q29" i="6"/>
  <c r="Q34" i="6"/>
  <c r="Q35" i="6"/>
  <c r="Q75" i="6"/>
  <c r="Q9" i="7"/>
  <c r="Q9" i="6"/>
  <c r="Q14" i="5"/>
  <c r="Q15" i="5"/>
  <c r="Q16" i="5"/>
  <c r="Q17" i="5"/>
  <c r="Q21" i="5"/>
  <c r="Q22" i="5"/>
  <c r="Q23" i="5"/>
  <c r="Q24" i="5"/>
  <c r="Q26" i="5"/>
  <c r="Q27" i="5"/>
  <c r="Q28" i="5"/>
  <c r="Q29" i="5"/>
  <c r="Q33" i="5"/>
  <c r="Q34" i="5"/>
  <c r="Q35" i="5"/>
  <c r="Q9" i="5"/>
  <c r="O84" i="7"/>
  <c r="O34" i="7"/>
  <c r="O33" i="7" s="1"/>
  <c r="E34" i="7"/>
  <c r="E33" i="7" s="1"/>
  <c r="O25" i="7"/>
  <c r="N25" i="7"/>
  <c r="M25" i="7"/>
  <c r="L25" i="7"/>
  <c r="K25" i="7"/>
  <c r="J25" i="7"/>
  <c r="I25" i="7"/>
  <c r="H25" i="7"/>
  <c r="G25" i="7"/>
  <c r="F25" i="7"/>
  <c r="E25" i="7"/>
  <c r="O20" i="7"/>
  <c r="N20" i="7"/>
  <c r="M20" i="7"/>
  <c r="L20" i="7"/>
  <c r="K20" i="7"/>
  <c r="J20" i="7"/>
  <c r="I20" i="7"/>
  <c r="H20" i="7"/>
  <c r="G20" i="7"/>
  <c r="F20" i="7"/>
  <c r="E20" i="7"/>
  <c r="O13" i="7"/>
  <c r="N13" i="7"/>
  <c r="M13" i="7"/>
  <c r="L13" i="7"/>
  <c r="K13" i="7"/>
  <c r="J13" i="7"/>
  <c r="I13" i="7"/>
  <c r="H13" i="7"/>
  <c r="G13" i="7"/>
  <c r="F13" i="7"/>
  <c r="E13" i="7"/>
  <c r="E6" i="7"/>
  <c r="O43" i="7" s="1"/>
  <c r="O32" i="6"/>
  <c r="O31" i="6" s="1"/>
  <c r="E31" i="6"/>
  <c r="E6" i="6"/>
  <c r="O72" i="6"/>
  <c r="O81" i="6" s="1"/>
  <c r="O25" i="6"/>
  <c r="N25" i="6"/>
  <c r="M25" i="6"/>
  <c r="L25" i="6"/>
  <c r="K25" i="6"/>
  <c r="J25" i="6"/>
  <c r="I25" i="6"/>
  <c r="H25" i="6"/>
  <c r="G25" i="6"/>
  <c r="F25" i="6"/>
  <c r="E25" i="6"/>
  <c r="O20" i="6"/>
  <c r="N20" i="6"/>
  <c r="M20" i="6"/>
  <c r="L20" i="6"/>
  <c r="K20" i="6"/>
  <c r="J20" i="6"/>
  <c r="I20" i="6"/>
  <c r="H20" i="6"/>
  <c r="G20" i="6"/>
  <c r="F20" i="6"/>
  <c r="E20" i="6"/>
  <c r="O13" i="6"/>
  <c r="N13" i="6"/>
  <c r="M13" i="6"/>
  <c r="L13" i="6"/>
  <c r="K13" i="6"/>
  <c r="J13" i="6"/>
  <c r="I13" i="6"/>
  <c r="H13" i="6"/>
  <c r="G13" i="6"/>
  <c r="F13" i="6"/>
  <c r="E13" i="6"/>
  <c r="F41" i="5"/>
  <c r="G41" i="5"/>
  <c r="H41" i="5"/>
  <c r="I41" i="5"/>
  <c r="J41" i="5"/>
  <c r="K41" i="5"/>
  <c r="L41" i="5"/>
  <c r="M41" i="5"/>
  <c r="N41" i="5"/>
  <c r="O41" i="5"/>
  <c r="O13" i="5"/>
  <c r="O20" i="5"/>
  <c r="O25" i="5"/>
  <c r="O31" i="5"/>
  <c r="E31" i="5"/>
  <c r="F25" i="5"/>
  <c r="G25" i="5"/>
  <c r="H25" i="5"/>
  <c r="I25" i="5"/>
  <c r="J25" i="5"/>
  <c r="K25" i="5"/>
  <c r="L25" i="5"/>
  <c r="M25" i="5"/>
  <c r="N25" i="5"/>
  <c r="E25" i="5"/>
  <c r="F20" i="5"/>
  <c r="G20" i="5"/>
  <c r="H20" i="5"/>
  <c r="I20" i="5"/>
  <c r="J20" i="5"/>
  <c r="K20" i="5"/>
  <c r="L20" i="5"/>
  <c r="M20" i="5"/>
  <c r="N20" i="5"/>
  <c r="E20" i="5"/>
  <c r="F13" i="5"/>
  <c r="G13" i="5"/>
  <c r="H13" i="5"/>
  <c r="I13" i="5"/>
  <c r="J13" i="5"/>
  <c r="K13" i="5"/>
  <c r="L13" i="5"/>
  <c r="M13" i="5"/>
  <c r="N13" i="5"/>
  <c r="E13" i="5"/>
  <c r="O49" i="6" l="1"/>
  <c r="O49" i="5"/>
  <c r="Q49" i="5" s="1"/>
  <c r="O48" i="5"/>
  <c r="K118" i="12"/>
  <c r="K128" i="12" s="1"/>
  <c r="K75" i="12"/>
  <c r="O80" i="7"/>
  <c r="O60" i="7"/>
  <c r="O71" i="7"/>
  <c r="K19" i="7"/>
  <c r="N19" i="7"/>
  <c r="Q47" i="6"/>
  <c r="E46" i="6"/>
  <c r="F46" i="5"/>
  <c r="F51" i="5" s="1"/>
  <c r="O47" i="5"/>
  <c r="H19" i="6"/>
  <c r="K41" i="6"/>
  <c r="E41" i="6"/>
  <c r="E68" i="6" s="1"/>
  <c r="G46" i="5"/>
  <c r="G51" i="5" s="1"/>
  <c r="E46" i="5"/>
  <c r="E53" i="13"/>
  <c r="D7" i="10" s="1"/>
  <c r="Q37" i="13"/>
  <c r="E42" i="13"/>
  <c r="E44" i="13" s="1"/>
  <c r="C7" i="10" s="1"/>
  <c r="Q25" i="6"/>
  <c r="Q20" i="5"/>
  <c r="Q25" i="5"/>
  <c r="F19" i="6"/>
  <c r="N19" i="6"/>
  <c r="F19" i="7"/>
  <c r="E56" i="13"/>
  <c r="Q55" i="13"/>
  <c r="Q25" i="7"/>
  <c r="H19" i="7"/>
  <c r="Q20" i="7"/>
  <c r="O19" i="5"/>
  <c r="O37" i="5" s="1"/>
  <c r="Q13" i="6"/>
  <c r="E19" i="7"/>
  <c r="E39" i="7" s="1"/>
  <c r="M19" i="7"/>
  <c r="K19" i="5"/>
  <c r="Q20" i="6"/>
  <c r="O19" i="6"/>
  <c r="O37" i="6" s="1"/>
  <c r="J19" i="7"/>
  <c r="H31" i="5"/>
  <c r="Q13" i="5"/>
  <c r="Q123" i="12"/>
  <c r="Q57" i="12"/>
  <c r="Q23" i="12"/>
  <c r="Q18" i="12"/>
  <c r="Q103" i="12"/>
  <c r="Q110" i="12"/>
  <c r="Q13" i="12"/>
  <c r="M97" i="12"/>
  <c r="H97" i="12"/>
  <c r="L97" i="12"/>
  <c r="K97" i="12"/>
  <c r="F97" i="12"/>
  <c r="N97" i="12"/>
  <c r="I97" i="12"/>
  <c r="J97" i="12"/>
  <c r="O29" i="12"/>
  <c r="G97" i="12"/>
  <c r="O97" i="12"/>
  <c r="H44" i="12"/>
  <c r="Q91" i="12"/>
  <c r="Q98" i="12"/>
  <c r="E97" i="12"/>
  <c r="M29" i="12"/>
  <c r="G29" i="12"/>
  <c r="I29" i="12"/>
  <c r="L29" i="12"/>
  <c r="E29" i="12"/>
  <c r="F29" i="12"/>
  <c r="N29" i="12"/>
  <c r="K29" i="12"/>
  <c r="J29" i="12"/>
  <c r="H29" i="12"/>
  <c r="F44" i="12"/>
  <c r="N44" i="12"/>
  <c r="J44" i="12"/>
  <c r="E44" i="12"/>
  <c r="M44" i="12"/>
  <c r="G44" i="12"/>
  <c r="O44" i="12"/>
  <c r="I44" i="12"/>
  <c r="K44" i="12"/>
  <c r="L44" i="12"/>
  <c r="Q50" i="12"/>
  <c r="Q38" i="12"/>
  <c r="Q13" i="7"/>
  <c r="F65" i="12"/>
  <c r="L65" i="12"/>
  <c r="E65" i="12"/>
  <c r="M65" i="12"/>
  <c r="N65" i="12"/>
  <c r="G65" i="12"/>
  <c r="Q45" i="12"/>
  <c r="H65" i="12"/>
  <c r="I65" i="12"/>
  <c r="O65" i="12"/>
  <c r="J65" i="12"/>
  <c r="G19" i="7"/>
  <c r="O19" i="7"/>
  <c r="O39" i="7" s="1"/>
  <c r="O44" i="7" s="1"/>
  <c r="L19" i="7"/>
  <c r="I19" i="7"/>
  <c r="G19" i="6"/>
  <c r="K19" i="6"/>
  <c r="L19" i="6"/>
  <c r="L43" i="7"/>
  <c r="J43" i="7"/>
  <c r="M43" i="7"/>
  <c r="I43" i="7"/>
  <c r="E43" i="7"/>
  <c r="H43" i="7"/>
  <c r="O85" i="7"/>
  <c r="K43" i="7"/>
  <c r="E84" i="7"/>
  <c r="F43" i="7"/>
  <c r="N43" i="7"/>
  <c r="G43" i="7"/>
  <c r="M19" i="6"/>
  <c r="I19" i="6"/>
  <c r="E19" i="6"/>
  <c r="E37" i="6" s="1"/>
  <c r="J19" i="6"/>
  <c r="F41" i="6"/>
  <c r="N41" i="6"/>
  <c r="L41" i="6"/>
  <c r="M41" i="6"/>
  <c r="G41" i="6"/>
  <c r="O41" i="6"/>
  <c r="O58" i="6" s="1"/>
  <c r="I41" i="6"/>
  <c r="J41" i="6"/>
  <c r="H41" i="6"/>
  <c r="M19" i="5"/>
  <c r="H19" i="5"/>
  <c r="E19" i="5"/>
  <c r="E37" i="5" s="1"/>
  <c r="G19" i="5"/>
  <c r="G37" i="5" s="1"/>
  <c r="J19" i="5"/>
  <c r="I19" i="5"/>
  <c r="F19" i="5"/>
  <c r="F37" i="5" s="1"/>
  <c r="N19" i="5"/>
  <c r="L19" i="5"/>
  <c r="E57" i="6" l="1"/>
  <c r="O46" i="6"/>
  <c r="Q49" i="6"/>
  <c r="O46" i="5"/>
  <c r="O51" i="5" s="1"/>
  <c r="J118" i="12"/>
  <c r="J128" i="12" s="1"/>
  <c r="J75" i="12"/>
  <c r="E118" i="12"/>
  <c r="E128" i="12" s="1"/>
  <c r="E75" i="12"/>
  <c r="O118" i="12"/>
  <c r="O128" i="12" s="1"/>
  <c r="O82" i="12"/>
  <c r="G118" i="12"/>
  <c r="G128" i="12" s="1"/>
  <c r="G75" i="12"/>
  <c r="L118" i="12"/>
  <c r="L128" i="12" s="1"/>
  <c r="L75" i="12"/>
  <c r="I118" i="12"/>
  <c r="I128" i="12" s="1"/>
  <c r="I75" i="12"/>
  <c r="N118" i="12"/>
  <c r="N128" i="12" s="1"/>
  <c r="N75" i="12"/>
  <c r="F118" i="12"/>
  <c r="F128" i="12" s="1"/>
  <c r="F75" i="12"/>
  <c r="H118" i="12"/>
  <c r="H128" i="12" s="1"/>
  <c r="H75" i="12"/>
  <c r="M118" i="12"/>
  <c r="M128" i="12" s="1"/>
  <c r="M75" i="12"/>
  <c r="N80" i="7"/>
  <c r="N53" i="7"/>
  <c r="I80" i="7"/>
  <c r="I53" i="7"/>
  <c r="E71" i="7"/>
  <c r="E80" i="7"/>
  <c r="E53" i="7"/>
  <c r="L80" i="7"/>
  <c r="L53" i="7"/>
  <c r="F53" i="7"/>
  <c r="F80" i="7"/>
  <c r="M53" i="7"/>
  <c r="M80" i="7"/>
  <c r="E59" i="7"/>
  <c r="K80" i="7"/>
  <c r="K53" i="7"/>
  <c r="G80" i="7"/>
  <c r="G53" i="7"/>
  <c r="H80" i="7"/>
  <c r="H53" i="7"/>
  <c r="J53" i="7"/>
  <c r="J80" i="7"/>
  <c r="E72" i="6"/>
  <c r="E81" i="6" s="1"/>
  <c r="E82" i="6" s="1"/>
  <c r="E51" i="6"/>
  <c r="E58" i="6"/>
  <c r="E51" i="5"/>
  <c r="E55" i="5"/>
  <c r="Q73" i="6"/>
  <c r="H46" i="5"/>
  <c r="H51" i="5" s="1"/>
  <c r="Q47" i="5"/>
  <c r="Q42" i="13"/>
  <c r="E58" i="13"/>
  <c r="E7" i="10" s="1"/>
  <c r="Q56" i="13"/>
  <c r="Q19" i="5"/>
  <c r="H37" i="5"/>
  <c r="Q29" i="12"/>
  <c r="L112" i="12"/>
  <c r="L114" i="12" s="1"/>
  <c r="L59" i="12"/>
  <c r="H112" i="12"/>
  <c r="H114" i="12" s="1"/>
  <c r="H59" i="12"/>
  <c r="G112" i="12"/>
  <c r="G114" i="12" s="1"/>
  <c r="G59" i="12"/>
  <c r="I112" i="12"/>
  <c r="I61" i="12" s="1"/>
  <c r="I59" i="12"/>
  <c r="J112" i="12"/>
  <c r="J114" i="12" s="1"/>
  <c r="J59" i="12"/>
  <c r="M112" i="12"/>
  <c r="M114" i="12" s="1"/>
  <c r="M59" i="12"/>
  <c r="O112" i="12"/>
  <c r="O61" i="12" s="1"/>
  <c r="O66" i="12" s="1"/>
  <c r="O59" i="12"/>
  <c r="K112" i="12"/>
  <c r="K114" i="12" s="1"/>
  <c r="K59" i="12"/>
  <c r="N112" i="12"/>
  <c r="N61" i="12" s="1"/>
  <c r="N59" i="12"/>
  <c r="E59" i="12"/>
  <c r="E112" i="12"/>
  <c r="F112" i="12"/>
  <c r="F114" i="12" s="1"/>
  <c r="F59" i="12"/>
  <c r="Q97" i="12"/>
  <c r="Q44" i="12"/>
  <c r="Q19" i="7"/>
  <c r="Q40" i="7" s="1"/>
  <c r="E42" i="6"/>
  <c r="O77" i="6"/>
  <c r="O68" i="6"/>
  <c r="Q19" i="6"/>
  <c r="E85" i="7"/>
  <c r="E44" i="7"/>
  <c r="O42" i="6"/>
  <c r="O82" i="6"/>
  <c r="F42" i="5"/>
  <c r="F55" i="5"/>
  <c r="G42" i="5"/>
  <c r="G55" i="5"/>
  <c r="O42" i="5"/>
  <c r="E77" i="6" l="1"/>
  <c r="O55" i="5"/>
  <c r="O56" i="5" s="1"/>
  <c r="E130" i="12"/>
  <c r="D10" i="10" s="1"/>
  <c r="E77" i="12"/>
  <c r="Q75" i="12"/>
  <c r="N66" i="12"/>
  <c r="N81" i="12"/>
  <c r="N82" i="12" s="1"/>
  <c r="I66" i="12"/>
  <c r="I81" i="12"/>
  <c r="I82" i="12" s="1"/>
  <c r="E60" i="7"/>
  <c r="Q80" i="7"/>
  <c r="E82" i="7"/>
  <c r="D9" i="10" s="1"/>
  <c r="Q53" i="7"/>
  <c r="E55" i="7"/>
  <c r="H55" i="5"/>
  <c r="E56" i="5"/>
  <c r="G56" i="5"/>
  <c r="F56" i="5"/>
  <c r="H56" i="5"/>
  <c r="E42" i="5"/>
  <c r="H42" i="5"/>
  <c r="J31" i="5"/>
  <c r="I31" i="5"/>
  <c r="J61" i="12"/>
  <c r="N114" i="12"/>
  <c r="N119" i="12" s="1"/>
  <c r="E61" i="12"/>
  <c r="Q59" i="12"/>
  <c r="E114" i="12"/>
  <c r="E119" i="12" s="1"/>
  <c r="Q112" i="12"/>
  <c r="K119" i="12"/>
  <c r="K132" i="12"/>
  <c r="K133" i="12" s="1"/>
  <c r="F119" i="12"/>
  <c r="F132" i="12"/>
  <c r="F133" i="12" s="1"/>
  <c r="G119" i="12"/>
  <c r="G132" i="12"/>
  <c r="G133" i="12" s="1"/>
  <c r="K61" i="12"/>
  <c r="M119" i="12"/>
  <c r="M132" i="12"/>
  <c r="M133" i="12" s="1"/>
  <c r="H119" i="12"/>
  <c r="H132" i="12"/>
  <c r="H133" i="12" s="1"/>
  <c r="J119" i="12"/>
  <c r="J132" i="12"/>
  <c r="J133" i="12" s="1"/>
  <c r="L119" i="12"/>
  <c r="L132" i="12"/>
  <c r="L133" i="12" s="1"/>
  <c r="H61" i="12"/>
  <c r="L61" i="12"/>
  <c r="I114" i="12"/>
  <c r="O114" i="12"/>
  <c r="G61" i="12"/>
  <c r="F61" i="12"/>
  <c r="M61" i="12"/>
  <c r="Q128" i="12"/>
  <c r="N34" i="7" l="1"/>
  <c r="N33" i="7" s="1"/>
  <c r="N39" i="7" s="1"/>
  <c r="N44" i="7" s="1"/>
  <c r="I34" i="7"/>
  <c r="I33" i="7" s="1"/>
  <c r="I39" i="7" s="1"/>
  <c r="I44" i="7" s="1"/>
  <c r="H34" i="7"/>
  <c r="H33" i="7" s="1"/>
  <c r="H39" i="7" s="1"/>
  <c r="H59" i="7" s="1"/>
  <c r="H60" i="7" s="1"/>
  <c r="L34" i="7"/>
  <c r="L33" i="7" s="1"/>
  <c r="L39" i="7" s="1"/>
  <c r="L59" i="7" s="1"/>
  <c r="L60" i="7" s="1"/>
  <c r="L84" i="7"/>
  <c r="L85" i="7" s="1"/>
  <c r="G34" i="7"/>
  <c r="G33" i="7" s="1"/>
  <c r="G39" i="7" s="1"/>
  <c r="G59" i="7" s="1"/>
  <c r="G60" i="7" s="1"/>
  <c r="M34" i="7"/>
  <c r="M33" i="7" s="1"/>
  <c r="M39" i="7" s="1"/>
  <c r="M59" i="7" s="1"/>
  <c r="M60" i="7" s="1"/>
  <c r="M84" i="7"/>
  <c r="M85" i="7" s="1"/>
  <c r="Q89" i="7"/>
  <c r="H9" i="10" s="1"/>
  <c r="F34" i="7"/>
  <c r="F33" i="7" s="1"/>
  <c r="J34" i="7"/>
  <c r="J33" i="7" s="1"/>
  <c r="J39" i="7" s="1"/>
  <c r="J44" i="7" s="1"/>
  <c r="K34" i="7"/>
  <c r="K33" i="7" s="1"/>
  <c r="K39" i="7" s="1"/>
  <c r="K59" i="7" s="1"/>
  <c r="K60" i="7" s="1"/>
  <c r="J84" i="7"/>
  <c r="J85" i="7" s="1"/>
  <c r="J71" i="7"/>
  <c r="K84" i="7"/>
  <c r="K85" i="7" s="1"/>
  <c r="K71" i="7"/>
  <c r="N59" i="7"/>
  <c r="N60" i="7" s="1"/>
  <c r="H84" i="7"/>
  <c r="H85" i="7" s="1"/>
  <c r="H71" i="7"/>
  <c r="G84" i="7"/>
  <c r="G85" i="7" s="1"/>
  <c r="G71" i="7"/>
  <c r="N84" i="7"/>
  <c r="N85" i="7" s="1"/>
  <c r="N71" i="7"/>
  <c r="I84" i="7"/>
  <c r="I85" i="7" s="1"/>
  <c r="I71" i="7"/>
  <c r="F84" i="7"/>
  <c r="F71" i="7"/>
  <c r="M44" i="7"/>
  <c r="G66" i="12"/>
  <c r="G81" i="12"/>
  <c r="G82" i="12" s="1"/>
  <c r="K66" i="12"/>
  <c r="K81" i="12"/>
  <c r="K82" i="12" s="1"/>
  <c r="J66" i="12"/>
  <c r="J81" i="12"/>
  <c r="J82" i="12" s="1"/>
  <c r="M66" i="12"/>
  <c r="M81" i="12"/>
  <c r="M82" i="12" s="1"/>
  <c r="H66" i="12"/>
  <c r="H81" i="12"/>
  <c r="H82" i="12" s="1"/>
  <c r="F66" i="12"/>
  <c r="F81" i="12"/>
  <c r="F82" i="12" s="1"/>
  <c r="L66" i="12"/>
  <c r="L81" i="12"/>
  <c r="L82" i="12" s="1"/>
  <c r="E66" i="12"/>
  <c r="E81" i="12"/>
  <c r="E132" i="12"/>
  <c r="E133" i="12" s="1"/>
  <c r="J37" i="5"/>
  <c r="J42" i="5" s="1"/>
  <c r="J46" i="5"/>
  <c r="J51" i="5" s="1"/>
  <c r="I46" i="5"/>
  <c r="I37" i="5"/>
  <c r="N132" i="12"/>
  <c r="N133" i="12" s="1"/>
  <c r="Q114" i="12"/>
  <c r="O119" i="12"/>
  <c r="O132" i="12"/>
  <c r="O133" i="12" s="1"/>
  <c r="I119" i="12"/>
  <c r="I132" i="12"/>
  <c r="I133" i="12" s="1"/>
  <c r="Q61" i="12"/>
  <c r="Q66" i="12" l="1"/>
  <c r="I59" i="7"/>
  <c r="I60" i="7" s="1"/>
  <c r="G44" i="7"/>
  <c r="L44" i="7"/>
  <c r="Q69" i="7"/>
  <c r="M71" i="7"/>
  <c r="H44" i="7"/>
  <c r="L71" i="7"/>
  <c r="K44" i="7"/>
  <c r="J59" i="7"/>
  <c r="J60" i="7" s="1"/>
  <c r="Q34" i="7"/>
  <c r="Q84" i="7"/>
  <c r="F85" i="7"/>
  <c r="F39" i="7"/>
  <c r="Q33" i="7"/>
  <c r="E68" i="12"/>
  <c r="E84" i="12"/>
  <c r="Q81" i="12"/>
  <c r="E82" i="12"/>
  <c r="J55" i="5"/>
  <c r="I51" i="5"/>
  <c r="L31" i="5"/>
  <c r="I55" i="5"/>
  <c r="I42" i="5"/>
  <c r="K31" i="5"/>
  <c r="E121" i="12"/>
  <c r="C10" i="10" s="1"/>
  <c r="Q132" i="12"/>
  <c r="E135" i="12"/>
  <c r="E10" i="10" s="1"/>
  <c r="G10" i="10" s="1"/>
  <c r="Q133" i="12"/>
  <c r="Q119" i="12"/>
  <c r="E73" i="7" l="1"/>
  <c r="C9" i="10" s="1"/>
  <c r="Q71" i="7"/>
  <c r="F59" i="7"/>
  <c r="E41" i="7"/>
  <c r="F44" i="7"/>
  <c r="Q39" i="7"/>
  <c r="Q85" i="7"/>
  <c r="E87" i="7"/>
  <c r="E9" i="10" s="1"/>
  <c r="G9" i="10" s="1"/>
  <c r="E86" i="12"/>
  <c r="Q82" i="12"/>
  <c r="K46" i="5"/>
  <c r="K51" i="5" s="1"/>
  <c r="J56" i="5"/>
  <c r="L37" i="5"/>
  <c r="L42" i="5" s="1"/>
  <c r="L46" i="5"/>
  <c r="L51" i="5" s="1"/>
  <c r="M31" i="5"/>
  <c r="K37" i="5"/>
  <c r="I56" i="5"/>
  <c r="F60" i="7" l="1"/>
  <c r="Q59" i="7"/>
  <c r="E62" i="7"/>
  <c r="Q44" i="7"/>
  <c r="E46" i="7"/>
  <c r="L55" i="5"/>
  <c r="M37" i="5"/>
  <c r="M42" i="5" s="1"/>
  <c r="M46" i="5"/>
  <c r="M51" i="5" s="1"/>
  <c r="N31" i="5"/>
  <c r="K42" i="5"/>
  <c r="K55" i="5"/>
  <c r="Q60" i="7" l="1"/>
  <c r="E64" i="7"/>
  <c r="L56" i="5"/>
  <c r="N37" i="5"/>
  <c r="N42" i="5" s="1"/>
  <c r="Q42" i="5" s="1"/>
  <c r="M55" i="5"/>
  <c r="Q32" i="5"/>
  <c r="Q31" i="5"/>
  <c r="K56" i="5"/>
  <c r="E44" i="5" l="1"/>
  <c r="C6" i="10" s="1"/>
  <c r="M56" i="5"/>
  <c r="Q37" i="5"/>
  <c r="N46" i="5"/>
  <c r="Q48" i="5"/>
  <c r="N51" i="5" l="1"/>
  <c r="Q46" i="5"/>
  <c r="N55" i="5"/>
  <c r="Q60" i="5" l="1"/>
  <c r="C42" i="9" s="1"/>
  <c r="N56" i="5"/>
  <c r="Q55" i="5"/>
  <c r="E53" i="5"/>
  <c r="D6" i="10" s="1"/>
  <c r="Q51" i="5"/>
  <c r="C44" i="9" l="1"/>
  <c r="C48" i="9"/>
  <c r="C46" i="9"/>
  <c r="C50" i="9"/>
  <c r="H6" i="10"/>
  <c r="C14" i="9"/>
  <c r="C28" i="9"/>
  <c r="Q56" i="5"/>
  <c r="E58" i="5"/>
  <c r="E6" i="10" s="1"/>
  <c r="C34" i="9" l="1"/>
  <c r="C32" i="9"/>
  <c r="C36" i="9"/>
  <c r="C30" i="9"/>
  <c r="C16" i="9"/>
  <c r="C20" i="9"/>
  <c r="C22" i="9"/>
  <c r="C18" i="9"/>
  <c r="F9" i="10"/>
  <c r="F10" i="10"/>
  <c r="J46" i="6" l="1"/>
  <c r="J51" i="6" s="1"/>
  <c r="L46" i="6"/>
  <c r="L51" i="6" s="1"/>
  <c r="N46" i="6"/>
  <c r="N51" i="6" s="1"/>
  <c r="K46" i="6"/>
  <c r="K51" i="6" s="1"/>
  <c r="I46" i="6"/>
  <c r="I51" i="6" s="1"/>
  <c r="G46" i="6"/>
  <c r="G51" i="6" s="1"/>
  <c r="H46" i="6"/>
  <c r="H51" i="6" s="1"/>
  <c r="M46" i="6" l="1"/>
  <c r="M51" i="6" s="1"/>
  <c r="F46" i="6" l="1"/>
  <c r="Q46" i="6" s="1"/>
  <c r="Q48" i="6"/>
  <c r="Q38" i="6" l="1"/>
  <c r="F51" i="6"/>
  <c r="M32" i="6" l="1"/>
  <c r="E53" i="6"/>
  <c r="Q51" i="6"/>
  <c r="I32" i="6" l="1"/>
  <c r="I31" i="6" s="1"/>
  <c r="M31" i="6"/>
  <c r="L32" i="6"/>
  <c r="L31" i="6" s="1"/>
  <c r="G32" i="6"/>
  <c r="G31" i="6" s="1"/>
  <c r="N32" i="6"/>
  <c r="N31" i="6" s="1"/>
  <c r="K32" i="6"/>
  <c r="K31" i="6" s="1"/>
  <c r="F32" i="6"/>
  <c r="Q86" i="6"/>
  <c r="H32" i="6"/>
  <c r="H31" i="6" s="1"/>
  <c r="J32" i="6"/>
  <c r="J31" i="6" s="1"/>
  <c r="H68" i="6" l="1"/>
  <c r="F68" i="6"/>
  <c r="Q67" i="6"/>
  <c r="N37" i="6"/>
  <c r="N57" i="6" s="1"/>
  <c r="N72" i="6"/>
  <c r="N77" i="6" s="1"/>
  <c r="L37" i="6"/>
  <c r="L57" i="6" s="1"/>
  <c r="L72" i="6"/>
  <c r="L77" i="6" s="1"/>
  <c r="H72" i="6"/>
  <c r="H77" i="6" s="1"/>
  <c r="H37" i="6"/>
  <c r="H57" i="6" s="1"/>
  <c r="K68" i="6"/>
  <c r="G68" i="6"/>
  <c r="M72" i="6"/>
  <c r="M77" i="6" s="1"/>
  <c r="M37" i="6"/>
  <c r="M57" i="6" s="1"/>
  <c r="J72" i="6"/>
  <c r="J77" i="6" s="1"/>
  <c r="J37" i="6"/>
  <c r="J57" i="6" s="1"/>
  <c r="I42" i="9"/>
  <c r="H8" i="10"/>
  <c r="I14" i="9"/>
  <c r="I28" i="9"/>
  <c r="K72" i="6"/>
  <c r="K77" i="6" s="1"/>
  <c r="K37" i="6"/>
  <c r="K57" i="6" s="1"/>
  <c r="G72" i="6"/>
  <c r="G77" i="6" s="1"/>
  <c r="G37" i="6"/>
  <c r="G57" i="6" s="1"/>
  <c r="M68" i="6"/>
  <c r="J68" i="6"/>
  <c r="F31" i="6"/>
  <c r="Q32" i="6"/>
  <c r="N68" i="6"/>
  <c r="L68" i="6"/>
  <c r="I68" i="6"/>
  <c r="I37" i="6"/>
  <c r="I57" i="6" s="1"/>
  <c r="I72" i="6"/>
  <c r="I77" i="6" s="1"/>
  <c r="J81" i="6" l="1"/>
  <c r="J82" i="6" s="1"/>
  <c r="N81" i="6"/>
  <c r="N82" i="6" s="1"/>
  <c r="G81" i="6"/>
  <c r="G82" i="6" s="1"/>
  <c r="L81" i="6"/>
  <c r="L82" i="6" s="1"/>
  <c r="I81" i="6"/>
  <c r="I82" i="6" s="1"/>
  <c r="I42" i="6"/>
  <c r="I58" i="6"/>
  <c r="F37" i="6"/>
  <c r="F57" i="6" s="1"/>
  <c r="E60" i="6" s="1"/>
  <c r="Q31" i="6"/>
  <c r="G58" i="6"/>
  <c r="G42" i="6"/>
  <c r="Q68" i="6"/>
  <c r="E70" i="6"/>
  <c r="C8" i="10" s="1"/>
  <c r="I20" i="9"/>
  <c r="I18" i="9"/>
  <c r="I22" i="9"/>
  <c r="I16" i="9"/>
  <c r="N58" i="6"/>
  <c r="N42" i="6"/>
  <c r="I46" i="9"/>
  <c r="I44" i="9"/>
  <c r="I50" i="9"/>
  <c r="I48" i="9"/>
  <c r="L42" i="6"/>
  <c r="L58" i="6"/>
  <c r="I30" i="9"/>
  <c r="I32" i="9"/>
  <c r="I36" i="9"/>
  <c r="I34" i="9"/>
  <c r="J58" i="6"/>
  <c r="J42" i="6"/>
  <c r="H58" i="6"/>
  <c r="H42" i="6"/>
  <c r="M81" i="6"/>
  <c r="M82" i="6" s="1"/>
  <c r="K58" i="6"/>
  <c r="K42" i="6"/>
  <c r="M42" i="6"/>
  <c r="M58" i="6"/>
  <c r="K81" i="6"/>
  <c r="K82" i="6" s="1"/>
  <c r="H81" i="6"/>
  <c r="H82" i="6" s="1"/>
  <c r="E39" i="6" l="1"/>
  <c r="F42" i="6"/>
  <c r="Q37" i="6"/>
  <c r="F72" i="6"/>
  <c r="Q74" i="6"/>
  <c r="F58" i="6" l="1"/>
  <c r="Q57" i="6"/>
  <c r="Q42" i="6"/>
  <c r="E44" i="6"/>
  <c r="F77" i="6"/>
  <c r="Q72" i="6"/>
  <c r="F81" i="6"/>
  <c r="E79" i="6" l="1"/>
  <c r="D8" i="10" s="1"/>
  <c r="Q77" i="6"/>
  <c r="F82" i="6"/>
  <c r="Q81" i="6"/>
  <c r="Q58" i="6"/>
  <c r="E62" i="6"/>
  <c r="E84" i="6" l="1"/>
  <c r="E8" i="10" s="1"/>
  <c r="Q82" i="6"/>
  <c r="F8" i="10" l="1"/>
  <c r="G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Autors</author>
  </authors>
  <commentList>
    <comment ref="B2" authorId="0" shapeId="0" xr:uid="{5D1BE1AD-6ED7-4C8A-BC19-C4F68BD125A1}">
      <text>
        <r>
          <rPr>
            <sz val="9"/>
            <color indexed="81"/>
            <rFont val="Tahoma"/>
            <family val="2"/>
          </rPr>
          <t xml:space="preserve">The information indicated in the table </t>
        </r>
        <r>
          <rPr>
            <b/>
            <sz val="9"/>
            <color indexed="81"/>
            <rFont val="Tahoma"/>
            <family val="2"/>
          </rPr>
          <t>must aline with the information indicated in the Risk Tool .</t>
        </r>
      </text>
    </comment>
    <comment ref="C5" authorId="0" shapeId="0" xr:uid="{B58FF19F-4EE9-4D27-A01E-FB526C2B9C2D}">
      <text>
        <r>
          <rPr>
            <b/>
            <sz val="9"/>
            <color indexed="81"/>
            <rFont val="Tahoma"/>
            <family val="2"/>
            <charset val="186"/>
          </rPr>
          <t>CR - construction risk
AR - availability risk
DR - demand risk</t>
        </r>
        <r>
          <rPr>
            <sz val="9"/>
            <color indexed="81"/>
            <rFont val="Tahoma"/>
            <family val="2"/>
            <charset val="186"/>
          </rPr>
          <t xml:space="preserve">
</t>
        </r>
        <r>
          <rPr>
            <b/>
            <sz val="9"/>
            <color indexed="81"/>
            <rFont val="Tahoma"/>
            <family val="2"/>
          </rPr>
          <t>Other - other risk category</t>
        </r>
      </text>
    </comment>
    <comment ref="F5" authorId="0" shapeId="0" xr:uid="{EF38FC8A-D123-4677-BE2B-5DF171DFA3A8}">
      <text>
        <r>
          <rPr>
            <b/>
            <sz val="9"/>
            <color indexed="81"/>
            <rFont val="Tahoma"/>
            <family val="2"/>
          </rPr>
          <t>Risk probability, risk impact, risk score</t>
        </r>
      </text>
    </comment>
  </commentList>
</comments>
</file>

<file path=xl/sharedStrings.xml><?xml version="1.0" encoding="utf-8"?>
<sst xmlns="http://schemas.openxmlformats.org/spreadsheetml/2006/main" count="1017" uniqueCount="166">
  <si>
    <t>v. 1</t>
  </si>
  <si>
    <t>Financial and Economic Calculations for a Public-Private Partnership Project</t>
  </si>
  <si>
    <t>Name of the Project</t>
  </si>
  <si>
    <t>Alternatives analysed</t>
  </si>
  <si>
    <t>Mark</t>
  </si>
  <si>
    <t>Baseline Model I</t>
  </si>
  <si>
    <t>No</t>
  </si>
  <si>
    <t>Baseline Model II</t>
  </si>
  <si>
    <t>PPP - Partnership Procurement</t>
  </si>
  <si>
    <t>PPP - Concession</t>
  </si>
  <si>
    <t>PPP - Institutional Partnership</t>
  </si>
  <si>
    <t>[Month, year]</t>
  </si>
  <si>
    <t>Cell format:</t>
  </si>
  <si>
    <t>Input cell</t>
  </si>
  <si>
    <t>Result cell</t>
  </si>
  <si>
    <t>Assumptions</t>
  </si>
  <si>
    <t>Name of the assumption</t>
  </si>
  <si>
    <t>Source:</t>
  </si>
  <si>
    <t>Input data further used in calculations</t>
  </si>
  <si>
    <t>YEAR (calendar)</t>
  </si>
  <si>
    <t>Year of project implementation</t>
  </si>
  <si>
    <t>Unit</t>
  </si>
  <si>
    <t>MACROECONOMIC ASSUMPTIONS</t>
  </si>
  <si>
    <t>Inflation</t>
  </si>
  <si>
    <t>Population in the region / area</t>
  </si>
  <si>
    <t>…</t>
  </si>
  <si>
    <t>ASSUMPTIONS FOR PROJECT REVENUE PROJECTION</t>
  </si>
  <si>
    <t>Revenue 1</t>
  </si>
  <si>
    <t>Revenue 2</t>
  </si>
  <si>
    <t>ASSUMPTIONS FOR PROJECT COST PROJECTION</t>
  </si>
  <si>
    <t>Capital investment costs</t>
  </si>
  <si>
    <t>Capital investment costs 1</t>
  </si>
  <si>
    <t>Capital investment costs 2</t>
  </si>
  <si>
    <t>Project implementation costs</t>
  </si>
  <si>
    <t>Variable costs</t>
  </si>
  <si>
    <t>Variable implementation costs 1</t>
  </si>
  <si>
    <t>Variable implementation costs 2</t>
  </si>
  <si>
    <t>Fixed costs</t>
  </si>
  <si>
    <t>Fixed implementation costs 1</t>
  </si>
  <si>
    <t>Fixed implementation costs 2</t>
  </si>
  <si>
    <t>TOTAL COSTS</t>
  </si>
  <si>
    <t>Currency</t>
  </si>
  <si>
    <t>EUR</t>
  </si>
  <si>
    <t>Real discount rate</t>
  </si>
  <si>
    <t>TOTAL</t>
  </si>
  <si>
    <t>Inflation:</t>
  </si>
  <si>
    <t>Public partner's cash flow</t>
  </si>
  <si>
    <t>Project revenue</t>
  </si>
  <si>
    <t>Revenue from customers</t>
  </si>
  <si>
    <t>Municipal co-payment</t>
  </si>
  <si>
    <t>IRR of public partner's cash flow</t>
  </si>
  <si>
    <t>N/A</t>
  </si>
  <si>
    <t>Nominal discount factor</t>
  </si>
  <si>
    <t>Discounted cash flow</t>
  </si>
  <si>
    <t>NPV of public partner's cash flow</t>
  </si>
  <si>
    <t>risks</t>
  </si>
  <si>
    <t>Costs of risk for the public partner</t>
  </si>
  <si>
    <t>Construction risk cost</t>
  </si>
  <si>
    <t>Availability risk cost</t>
  </si>
  <si>
    <t>Demand risk cost</t>
  </si>
  <si>
    <t>Discounted public partner's risk costs</t>
  </si>
  <si>
    <t>NPV of public partner's risk costs</t>
  </si>
  <si>
    <t>Public partner's total cash flow</t>
  </si>
  <si>
    <t>Discounted total cash flow</t>
  </si>
  <si>
    <t>NPV of public partner's total discounted cash flow</t>
  </si>
  <si>
    <t>Estimated contract price</t>
  </si>
  <si>
    <t>Capital investment costs 3</t>
  </si>
  <si>
    <t>Variable implementation costs 3</t>
  </si>
  <si>
    <t>Fixed implementation costs 3</t>
  </si>
  <si>
    <t>Revenue 3</t>
  </si>
  <si>
    <t>IRR function</t>
  </si>
  <si>
    <t>NPV of public partner's total cash flow</t>
  </si>
  <si>
    <t>Partnership Procurement Model</t>
  </si>
  <si>
    <t>Private partner's cash flow</t>
  </si>
  <si>
    <t>Revenue from public partner's payments</t>
  </si>
  <si>
    <t>IRR of private partner's cash flow (without cost of risk)</t>
  </si>
  <si>
    <t>NPV of private partner's cash flow (without cost of risk)</t>
  </si>
  <si>
    <t>Costs of risk for the private partner</t>
  </si>
  <si>
    <t>Discounted private partner's risk costs</t>
  </si>
  <si>
    <t>NPV of private partner's risk costs</t>
  </si>
  <si>
    <t>Private partner's mark-up</t>
  </si>
  <si>
    <t>Private partner's total cash flow</t>
  </si>
  <si>
    <t>IRR of private partner's cash flow</t>
  </si>
  <si>
    <t>NPV of private partner's total cash flow</t>
  </si>
  <si>
    <t>Payments from public partner to private partner</t>
  </si>
  <si>
    <t>Discounted costs</t>
  </si>
  <si>
    <t>Concession Model</t>
  </si>
  <si>
    <t>Payments from private partner to public partner</t>
  </si>
  <si>
    <t>IRR of private partner's total cash flow</t>
  </si>
  <si>
    <t>NPV of private partner's cash flow</t>
  </si>
  <si>
    <t>Institutional Partnership Model</t>
  </si>
  <si>
    <t>Private partner's (joint venture's) cash flow</t>
  </si>
  <si>
    <t>Direct project costs</t>
  </si>
  <si>
    <t>Direct costs 1</t>
  </si>
  <si>
    <t>Direct costs 2</t>
  </si>
  <si>
    <t>Direct costs 3</t>
  </si>
  <si>
    <t>Indirect project costs</t>
  </si>
  <si>
    <t>Indirect costs 1</t>
  </si>
  <si>
    <t>Indirect costs 2</t>
  </si>
  <si>
    <t>Indirect costs 3</t>
  </si>
  <si>
    <t>Profit sharing of private partner (joint venture)</t>
  </si>
  <si>
    <t>Private participant's share of profit, %</t>
  </si>
  <si>
    <t>Public partner's share of profit, %</t>
  </si>
  <si>
    <t>Private participant's cash flow</t>
  </si>
  <si>
    <t>Payments from private participant to public partner</t>
  </si>
  <si>
    <t>Payments from public partner to private participant</t>
  </si>
  <si>
    <t>Private participant's share of profit</t>
  </si>
  <si>
    <t>IRR of private participant's cash flow</t>
  </si>
  <si>
    <t>NPV of private participant's cash flow</t>
  </si>
  <si>
    <t>Public partner's share of profit</t>
  </si>
  <si>
    <t>Risk Analysis</t>
  </si>
  <si>
    <t>BASELINE MODEL I</t>
  </si>
  <si>
    <t>Risk number and name</t>
  </si>
  <si>
    <t>Risk category</t>
  </si>
  <si>
    <t>Probability of risk</t>
  </si>
  <si>
    <t>Impact of risk</t>
  </si>
  <si>
    <t>Risk score</t>
  </si>
  <si>
    <t>Risk mitigation measures</t>
  </si>
  <si>
    <t>Cost of risk prevention, EUR</t>
  </si>
  <si>
    <t>Allocation to private partner, %</t>
  </si>
  <si>
    <t>Allocation to public partner, %</t>
  </si>
  <si>
    <t>Private partner's cost of risk prevention, EUR</t>
  </si>
  <si>
    <t>Public partner's cost of risk prevention, EUR</t>
  </si>
  <si>
    <t>Construction phase</t>
  </si>
  <si>
    <t>CR</t>
  </si>
  <si>
    <t>AR</t>
  </si>
  <si>
    <t>DR</t>
  </si>
  <si>
    <t>Other</t>
  </si>
  <si>
    <t>TOTAL:</t>
  </si>
  <si>
    <t>Maintenance phase</t>
  </si>
  <si>
    <t>TOTAL for both phases:</t>
  </si>
  <si>
    <t>BASELINE MODEL II</t>
  </si>
  <si>
    <t>PPP PARTNERSHIP CONTRACT</t>
  </si>
  <si>
    <t>PPP CONCESSION CONTRACT</t>
  </si>
  <si>
    <t>PPP INSTITUTIONAL PARTNERSHIP</t>
  </si>
  <si>
    <t>Summary of risk analysis</t>
  </si>
  <si>
    <t>Private partner, EUR</t>
  </si>
  <si>
    <t>Public partner, EUR</t>
  </si>
  <si>
    <t>Public partner's share of risk, %</t>
  </si>
  <si>
    <t>Other risk cost</t>
  </si>
  <si>
    <t>Sensitivity analysis</t>
  </si>
  <si>
    <t>Variations</t>
  </si>
  <si>
    <t>Variations in number of customers</t>
  </si>
  <si>
    <t>Contract price</t>
  </si>
  <si>
    <t>... variation</t>
  </si>
  <si>
    <t>Parameter</t>
  </si>
  <si>
    <t>Variation, %</t>
  </si>
  <si>
    <t>Inflation variation</t>
  </si>
  <si>
    <t>Variation of construction costs</t>
  </si>
  <si>
    <t>Determination of Value for Money and Estimated Contract Price</t>
  </si>
  <si>
    <t>Model</t>
  </si>
  <si>
    <t>Public partner's NPV</t>
  </si>
  <si>
    <t>Value for money – Baseline I</t>
  </si>
  <si>
    <t>Value for money – Baseline II</t>
  </si>
  <si>
    <t>Partnership Model</t>
  </si>
  <si>
    <t>Institutional Model</t>
  </si>
  <si>
    <t>Ievades šūnas zīme</t>
  </si>
  <si>
    <t>+</t>
  </si>
  <si>
    <t>-</t>
  </si>
  <si>
    <t>%</t>
  </si>
  <si>
    <t>…</t>
  </si>
  <si>
    <t>Teritorijas labiekārtošana</t>
  </si>
  <si>
    <t>BR</t>
  </si>
  <si>
    <t>Yes</t>
  </si>
  <si>
    <r>
      <t>Indicative Statistical Treatment Checklist</t>
    </r>
    <r>
      <rPr>
        <b/>
        <i/>
        <vertAlign val="superscript"/>
        <sz val="11"/>
        <color theme="1"/>
        <rFont val="Times New Roman"/>
        <family val="1"/>
      </rPr>
      <t>1)</t>
    </r>
    <r>
      <rPr>
        <b/>
        <i/>
        <sz val="11"/>
        <color theme="1"/>
        <rFont val="Times New Roman"/>
        <family val="1"/>
        <charset val="186"/>
      </rPr>
      <t xml:space="preserve"> – can be used to make an indicative assessment. Before completing the Excel, it is necessary to consult the guidelines developed by EPEC and Eurostat. Further drafting of the contract will have to take into account the conditions set out in the guidelines and may have a significant material impact on the project costs, therefore it is important to read the detailed conditions set out in the guidelines in good time.</t>
    </r>
  </si>
  <si>
    <t>To assess whether a project can be included on or off the balance sheet, the PPP risk allocation tool available on the CFCA's website must be used, creating a separate Excel file and attaching the calculations to the statistical treatment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</si>
</sst>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0"/>
    <numFmt numFmtId="166" formatCode="_-* #,##0_-;\-* #,##0_-;_-* &quot;-&quot;??_-;_-@_-"/>
  </numFmts>
  <fonts count="46" x14ac:knownFonts="1">
    <font>
      <sz val="11"/>
      <color theme="1"/>
      <name val="Calibri"/>
      <family val="2"/>
      <charset val="186"/>
      <scheme val="minor"/>
    </font>
    <font>
      <sz val="11"/>
      <color theme="1"/>
      <name val="Times New Roman"/>
      <family val="1"/>
      <charset val="186"/>
    </font>
    <font>
      <sz val="9"/>
      <color theme="1"/>
      <name val="Times New Roman"/>
      <family val="1"/>
      <charset val="186"/>
    </font>
    <font>
      <b/>
      <sz val="12"/>
      <color theme="1"/>
      <name val="Times New Roman"/>
      <family val="1"/>
      <charset val="186"/>
    </font>
    <font>
      <b/>
      <sz val="16"/>
      <color rgb="FF0070C0"/>
      <name val="Times New Roman"/>
      <family val="1"/>
      <charset val="186"/>
    </font>
    <font>
      <b/>
      <sz val="9"/>
      <color theme="1"/>
      <name val="Times New Roman"/>
      <family val="1"/>
      <charset val="186"/>
    </font>
    <font>
      <b/>
      <sz val="9"/>
      <color rgb="FF0070C0"/>
      <name val="Times New Roman"/>
      <family val="1"/>
      <charset val="186"/>
    </font>
    <font>
      <sz val="9"/>
      <color rgb="FF0070C0"/>
      <name val="Times New Roman"/>
      <family val="1"/>
      <charset val="186"/>
    </font>
    <font>
      <sz val="11"/>
      <color theme="1"/>
      <name val="Calibri"/>
      <family val="2"/>
      <charset val="186"/>
      <scheme val="minor"/>
    </font>
    <font>
      <sz val="10"/>
      <name val="Arial"/>
      <family val="2"/>
    </font>
    <font>
      <sz val="8"/>
      <color rgb="FF9C6500"/>
      <name val="Arial"/>
      <family val="2"/>
    </font>
    <font>
      <sz val="9"/>
      <color indexed="81"/>
      <name val="Tahoma"/>
      <family val="2"/>
      <charset val="186"/>
    </font>
    <font>
      <b/>
      <sz val="11"/>
      <color theme="1"/>
      <name val="Times New Roman"/>
      <family val="1"/>
      <charset val="186"/>
    </font>
    <font>
      <b/>
      <i/>
      <sz val="11"/>
      <color theme="1"/>
      <name val="Times New Roman"/>
      <family val="1"/>
      <charset val="186"/>
    </font>
    <font>
      <sz val="9"/>
      <name val="Times New Roman"/>
      <family val="1"/>
      <charset val="186"/>
    </font>
    <font>
      <i/>
      <sz val="9"/>
      <name val="Times New Roman"/>
      <family val="1"/>
      <charset val="186"/>
    </font>
    <font>
      <i/>
      <sz val="9"/>
      <color theme="1"/>
      <name val="Times New Roman"/>
      <family val="1"/>
      <charset val="186"/>
    </font>
    <font>
      <sz val="9"/>
      <color theme="0"/>
      <name val="Times New Roman"/>
      <family val="1"/>
      <charset val="186"/>
    </font>
    <font>
      <sz val="11"/>
      <color theme="0"/>
      <name val="Times New Roman"/>
      <family val="1"/>
      <charset val="186"/>
    </font>
    <font>
      <b/>
      <i/>
      <sz val="9"/>
      <color theme="1"/>
      <name val="Times New Roman"/>
      <family val="1"/>
      <charset val="186"/>
    </font>
    <font>
      <b/>
      <sz val="9"/>
      <color indexed="81"/>
      <name val="Tahoma"/>
      <family val="2"/>
      <charset val="186"/>
    </font>
    <font>
      <sz val="8"/>
      <color theme="1"/>
      <name val="Times New Roman"/>
      <family val="1"/>
      <charset val="186"/>
    </font>
    <font>
      <i/>
      <sz val="8"/>
      <color theme="1"/>
      <name val="Times New Roman"/>
      <family val="1"/>
      <charset val="186"/>
    </font>
    <font>
      <i/>
      <sz val="9"/>
      <color rgb="FF0070C0"/>
      <name val="Times New Roman"/>
      <family val="1"/>
      <charset val="186"/>
    </font>
    <font>
      <b/>
      <sz val="2"/>
      <color theme="1"/>
      <name val="Times New Roman"/>
      <family val="1"/>
      <charset val="186"/>
    </font>
    <font>
      <sz val="2"/>
      <color theme="1"/>
      <name val="Times New Roman"/>
      <family val="1"/>
      <charset val="186"/>
    </font>
    <font>
      <b/>
      <sz val="9"/>
      <name val="Times New Roman"/>
      <family val="1"/>
      <charset val="186"/>
    </font>
    <font>
      <b/>
      <i/>
      <sz val="8"/>
      <color theme="1"/>
      <name val="Times New Roman"/>
      <family val="1"/>
      <charset val="186"/>
    </font>
    <font>
      <i/>
      <sz val="2"/>
      <color rgb="FF0070C0"/>
      <name val="Times New Roman"/>
      <family val="1"/>
      <charset val="186"/>
    </font>
    <font>
      <b/>
      <u/>
      <sz val="9"/>
      <color rgb="FF0070C0"/>
      <name val="Times New Roman"/>
      <family val="1"/>
      <charset val="186"/>
    </font>
    <font>
      <b/>
      <sz val="9"/>
      <color theme="0"/>
      <name val="Times New Roman"/>
      <family val="1"/>
      <charset val="186"/>
    </font>
    <font>
      <b/>
      <sz val="9"/>
      <color theme="1"/>
      <name val="Times New Roman"/>
      <family val="1"/>
    </font>
    <font>
      <sz val="9"/>
      <color theme="1"/>
      <name val="Times New Roman"/>
      <family val="1"/>
    </font>
    <font>
      <b/>
      <i/>
      <sz val="8"/>
      <color rgb="FF0070C0"/>
      <name val="Times New Roman"/>
      <family val="1"/>
    </font>
    <font>
      <i/>
      <sz val="9"/>
      <color theme="1"/>
      <name val="Times New Roman"/>
      <family val="1"/>
    </font>
    <font>
      <b/>
      <i/>
      <sz val="9"/>
      <color rgb="FF0070C0"/>
      <name val="Times New Roman"/>
      <family val="1"/>
      <charset val="186"/>
    </font>
    <font>
      <u/>
      <sz val="11"/>
      <color theme="10"/>
      <name val="Calibri"/>
      <family val="2"/>
      <charset val="186"/>
      <scheme val="minor"/>
    </font>
    <font>
      <i/>
      <u/>
      <sz val="12"/>
      <color rgb="FFFF0000"/>
      <name val="Times New Roman"/>
      <family val="1"/>
    </font>
    <font>
      <b/>
      <sz val="12"/>
      <color theme="0"/>
      <name val="Times New Roman"/>
      <family val="1"/>
      <charset val="186"/>
    </font>
    <font>
      <b/>
      <sz val="11"/>
      <color theme="1"/>
      <name val="Times New Roman"/>
      <family val="1"/>
    </font>
    <font>
      <b/>
      <sz val="12"/>
      <color theme="1"/>
      <name val="Times New Roman"/>
      <family val="1"/>
    </font>
    <font>
      <b/>
      <i/>
      <sz val="9"/>
      <color theme="1"/>
      <name val="Times New Roman"/>
      <family val="1"/>
    </font>
    <font>
      <b/>
      <sz val="9"/>
      <color theme="0"/>
      <name val="Times New Roman"/>
      <family val="1"/>
    </font>
    <font>
      <sz val="9"/>
      <color indexed="81"/>
      <name val="Tahoma"/>
      <family val="2"/>
    </font>
    <font>
      <b/>
      <sz val="9"/>
      <color indexed="81"/>
      <name val="Tahoma"/>
      <family val="2"/>
    </font>
    <font>
      <b/>
      <i/>
      <vertAlign val="superscript"/>
      <sz val="11"/>
      <color theme="1"/>
      <name val="Times New Roman"/>
      <family val="1"/>
    </font>
  </fonts>
  <fills count="1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EB9C"/>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000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6">
    <xf numFmtId="0" fontId="0" fillId="0" borderId="0"/>
    <xf numFmtId="9" fontId="8" fillId="0" borderId="0" applyFont="0" applyFill="0" applyBorder="0" applyAlignment="0" applyProtection="0"/>
    <xf numFmtId="0" fontId="9" fillId="0" borderId="0"/>
    <xf numFmtId="0" fontId="10" fillId="5" borderId="0" applyNumberFormat="0" applyBorder="0" applyAlignment="0" applyProtection="0"/>
    <xf numFmtId="0" fontId="36" fillId="0" borderId="0" applyNumberFormat="0" applyFill="0" applyBorder="0" applyAlignment="0" applyProtection="0"/>
    <xf numFmtId="43" fontId="8" fillId="0" borderId="0" applyFont="0" applyFill="0" applyBorder="0" applyAlignment="0" applyProtection="0"/>
  </cellStyleXfs>
  <cellXfs count="221">
    <xf numFmtId="0" fontId="0" fillId="0" borderId="0" xfId="0"/>
    <xf numFmtId="0" fontId="2" fillId="2" borderId="0" xfId="0" applyFont="1" applyFill="1"/>
    <xf numFmtId="0" fontId="2" fillId="0" borderId="0" xfId="0" applyFont="1"/>
    <xf numFmtId="0" fontId="2" fillId="2" borderId="0" xfId="0" applyFont="1" applyFill="1" applyAlignment="1">
      <alignment horizontal="center"/>
    </xf>
    <xf numFmtId="0" fontId="5" fillId="2" borderId="0" xfId="0" applyFont="1" applyFill="1"/>
    <xf numFmtId="0" fontId="6" fillId="2" borderId="0" xfId="0" applyFont="1" applyFill="1" applyAlignment="1">
      <alignment horizontal="center"/>
    </xf>
    <xf numFmtId="0" fontId="2" fillId="2" borderId="0" xfId="0" applyFont="1" applyFill="1" applyAlignment="1">
      <alignment horizontal="right"/>
    </xf>
    <xf numFmtId="0" fontId="2" fillId="3" borderId="1" xfId="0" applyFont="1" applyFill="1" applyBorder="1"/>
    <xf numFmtId="0" fontId="2" fillId="4" borderId="1" xfId="0" applyFont="1" applyFill="1" applyBorder="1"/>
    <xf numFmtId="0" fontId="5" fillId="7" borderId="1" xfId="0" applyFont="1" applyFill="1" applyBorder="1" applyAlignment="1">
      <alignment horizontal="center" vertical="center" wrapText="1"/>
    </xf>
    <xf numFmtId="0" fontId="1" fillId="2" borderId="0" xfId="0" applyFont="1" applyFill="1" applyProtection="1">
      <protection locked="0"/>
    </xf>
    <xf numFmtId="0" fontId="1" fillId="0" borderId="0" xfId="0" applyFont="1" applyProtection="1">
      <protection locked="0"/>
    </xf>
    <xf numFmtId="10" fontId="2" fillId="4" borderId="5" xfId="1" applyNumberFormat="1" applyFont="1" applyFill="1" applyBorder="1" applyAlignment="1">
      <alignment horizontal="right"/>
    </xf>
    <xf numFmtId="0" fontId="2" fillId="2" borderId="0" xfId="0" applyFont="1" applyFill="1" applyAlignment="1">
      <alignment wrapText="1"/>
    </xf>
    <xf numFmtId="0" fontId="2" fillId="2" borderId="0" xfId="0" applyFont="1" applyFill="1" applyAlignment="1">
      <alignment horizontal="center" vertical="center"/>
    </xf>
    <xf numFmtId="0" fontId="5" fillId="2" borderId="8" xfId="0" applyFont="1" applyFill="1" applyBorder="1" applyAlignment="1">
      <alignment horizontal="left" vertical="center"/>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2" fillId="2" borderId="0" xfId="0" applyFont="1" applyFill="1" applyAlignment="1">
      <alignment horizontal="right" vertical="top"/>
    </xf>
    <xf numFmtId="0" fontId="2" fillId="2" borderId="0" xfId="0" applyFont="1" applyFill="1" applyAlignment="1">
      <alignment horizontal="right" wrapText="1"/>
    </xf>
    <xf numFmtId="0" fontId="5" fillId="2" borderId="0" xfId="0" applyFont="1" applyFill="1" applyAlignment="1">
      <alignment wrapText="1"/>
    </xf>
    <xf numFmtId="0" fontId="21" fillId="2" borderId="0" xfId="0" applyFont="1" applyFill="1" applyAlignment="1">
      <alignment horizontal="center" vertical="top"/>
    </xf>
    <xf numFmtId="0" fontId="21" fillId="2" borderId="0" xfId="0" applyFont="1" applyFill="1" applyAlignment="1">
      <alignment horizontal="center" vertical="center"/>
    </xf>
    <xf numFmtId="3" fontId="2" fillId="2" borderId="0" xfId="0" applyNumberFormat="1" applyFont="1" applyFill="1" applyAlignment="1">
      <alignment horizontal="right" vertical="top"/>
    </xf>
    <xf numFmtId="0" fontId="13" fillId="6" borderId="0" xfId="0" applyFont="1" applyFill="1"/>
    <xf numFmtId="0" fontId="5" fillId="2" borderId="1" xfId="0" applyFont="1" applyFill="1" applyBorder="1" applyAlignment="1">
      <alignment horizontal="right" wrapText="1"/>
    </xf>
    <xf numFmtId="0" fontId="2" fillId="2" borderId="1" xfId="0" applyFont="1" applyFill="1" applyBorder="1" applyAlignment="1">
      <alignment wrapText="1"/>
    </xf>
    <xf numFmtId="0" fontId="2" fillId="2" borderId="1" xfId="0" applyFont="1" applyFill="1" applyBorder="1" applyAlignment="1">
      <alignment horizontal="right" wrapText="1"/>
    </xf>
    <xf numFmtId="3" fontId="2" fillId="4" borderId="1" xfId="0" applyNumberFormat="1" applyFont="1" applyFill="1" applyBorder="1" applyAlignment="1">
      <alignment horizontal="right" vertical="top"/>
    </xf>
    <xf numFmtId="0" fontId="16" fillId="2" borderId="1" xfId="0" applyFont="1" applyFill="1" applyBorder="1" applyAlignment="1">
      <alignment horizontal="right" wrapText="1"/>
    </xf>
    <xf numFmtId="0" fontId="16" fillId="2" borderId="0" xfId="0" applyFont="1" applyFill="1" applyAlignment="1">
      <alignment horizontal="right" vertical="top"/>
    </xf>
    <xf numFmtId="0" fontId="22" fillId="2" borderId="0" xfId="0" applyFont="1" applyFill="1" applyAlignment="1">
      <alignment horizontal="center" vertical="top"/>
    </xf>
    <xf numFmtId="0" fontId="5" fillId="2" borderId="1" xfId="0" applyFont="1" applyFill="1" applyBorder="1"/>
    <xf numFmtId="3" fontId="5" fillId="4" borderId="1" xfId="0" applyNumberFormat="1" applyFont="1" applyFill="1" applyBorder="1" applyAlignment="1">
      <alignment horizontal="right" vertical="top"/>
    </xf>
    <xf numFmtId="0" fontId="6" fillId="3" borderId="1" xfId="0" applyFont="1" applyFill="1" applyBorder="1" applyAlignment="1">
      <alignment horizontal="right" vertical="top"/>
    </xf>
    <xf numFmtId="0" fontId="5" fillId="6" borderId="1" xfId="0" applyFont="1" applyFill="1" applyBorder="1" applyAlignment="1">
      <alignment wrapText="1"/>
    </xf>
    <xf numFmtId="0" fontId="2" fillId="4" borderId="1" xfId="0" applyFont="1" applyFill="1" applyBorder="1" applyAlignment="1">
      <alignment horizontal="right"/>
    </xf>
    <xf numFmtId="0" fontId="6" fillId="3" borderId="1" xfId="0" applyFont="1" applyFill="1" applyBorder="1" applyAlignment="1">
      <alignment horizontal="center" vertical="top"/>
    </xf>
    <xf numFmtId="164" fontId="7" fillId="3" borderId="1" xfId="1" applyNumberFormat="1" applyFont="1" applyFill="1" applyBorder="1" applyAlignment="1">
      <alignment horizontal="right" vertical="top"/>
    </xf>
    <xf numFmtId="0" fontId="7" fillId="3" borderId="1" xfId="0" applyFont="1" applyFill="1" applyBorder="1" applyAlignment="1">
      <alignment horizontal="center" vertical="top"/>
    </xf>
    <xf numFmtId="0" fontId="7" fillId="3" borderId="1" xfId="0" applyFont="1" applyFill="1" applyBorder="1" applyAlignment="1">
      <alignment horizontal="right" vertical="top"/>
    </xf>
    <xf numFmtId="164" fontId="7" fillId="3" borderId="1" xfId="1" applyNumberFormat="1" applyFont="1" applyFill="1" applyBorder="1" applyAlignment="1">
      <alignment horizontal="center" vertical="top"/>
    </xf>
    <xf numFmtId="164" fontId="14" fillId="4" borderId="1" xfId="1" applyNumberFormat="1" applyFont="1" applyFill="1" applyBorder="1" applyAlignment="1">
      <alignment horizontal="right" vertical="top"/>
    </xf>
    <xf numFmtId="3" fontId="5" fillId="2" borderId="0" xfId="0" applyNumberFormat="1" applyFont="1" applyFill="1" applyAlignment="1">
      <alignment horizontal="right" vertical="top"/>
    </xf>
    <xf numFmtId="0" fontId="6" fillId="6" borderId="1" xfId="0" applyFont="1" applyFill="1" applyBorder="1" applyAlignment="1">
      <alignment wrapText="1"/>
    </xf>
    <xf numFmtId="3" fontId="23" fillId="3" borderId="1" xfId="0" applyNumberFormat="1" applyFont="1" applyFill="1" applyBorder="1" applyAlignment="1">
      <alignment horizontal="right" vertical="top"/>
    </xf>
    <xf numFmtId="0" fontId="24" fillId="2" borderId="0" xfId="0" applyFont="1" applyFill="1" applyAlignment="1">
      <alignment horizontal="right" wrapText="1"/>
    </xf>
    <xf numFmtId="0" fontId="25" fillId="2" borderId="0" xfId="0" applyFont="1" applyFill="1" applyAlignment="1">
      <alignment horizontal="right" vertical="top"/>
    </xf>
    <xf numFmtId="3" fontId="24" fillId="0" borderId="0" xfId="0" applyNumberFormat="1" applyFont="1" applyAlignment="1">
      <alignment horizontal="right" vertical="top"/>
    </xf>
    <xf numFmtId="0" fontId="25" fillId="2" borderId="0" xfId="0" applyFont="1" applyFill="1"/>
    <xf numFmtId="3" fontId="24" fillId="2" borderId="0" xfId="0" applyNumberFormat="1" applyFont="1" applyFill="1" applyAlignment="1">
      <alignment horizontal="right" vertical="top"/>
    </xf>
    <xf numFmtId="0" fontId="5" fillId="8" borderId="0" xfId="0" applyFont="1" applyFill="1" applyAlignment="1">
      <alignment horizontal="right" wrapText="1"/>
    </xf>
    <xf numFmtId="0" fontId="2" fillId="8" borderId="0" xfId="0" applyFont="1" applyFill="1" applyAlignment="1">
      <alignment horizontal="right" vertical="top"/>
    </xf>
    <xf numFmtId="3" fontId="5" fillId="8" borderId="0" xfId="0" applyNumberFormat="1" applyFont="1" applyFill="1" applyAlignment="1">
      <alignment horizontal="right" vertical="top"/>
    </xf>
    <xf numFmtId="165" fontId="16" fillId="4" borderId="1" xfId="0" applyNumberFormat="1" applyFont="1" applyFill="1" applyBorder="1" applyAlignment="1">
      <alignment horizontal="right" vertical="top"/>
    </xf>
    <xf numFmtId="3" fontId="16" fillId="4" borderId="1" xfId="0" applyNumberFormat="1" applyFont="1" applyFill="1" applyBorder="1" applyAlignment="1">
      <alignment horizontal="right" vertical="top"/>
    </xf>
    <xf numFmtId="0" fontId="23" fillId="3" borderId="1" xfId="0" applyFont="1" applyFill="1" applyBorder="1" applyAlignment="1">
      <alignment horizontal="right" wrapText="1"/>
    </xf>
    <xf numFmtId="0" fontId="19" fillId="2" borderId="1" xfId="0" applyFont="1" applyFill="1" applyBorder="1" applyAlignment="1">
      <alignment wrapText="1"/>
    </xf>
    <xf numFmtId="3" fontId="2" fillId="0" borderId="0" xfId="0" applyNumberFormat="1" applyFont="1" applyAlignment="1">
      <alignment horizontal="right" vertical="top"/>
    </xf>
    <xf numFmtId="3" fontId="25" fillId="2" borderId="0" xfId="0" applyNumberFormat="1" applyFont="1" applyFill="1" applyAlignment="1">
      <alignment horizontal="right" vertical="top"/>
    </xf>
    <xf numFmtId="0" fontId="15" fillId="3" borderId="1" xfId="0" applyFont="1" applyFill="1" applyBorder="1" applyAlignment="1">
      <alignment horizontal="right" wrapText="1"/>
    </xf>
    <xf numFmtId="3" fontId="14" fillId="4" borderId="1" xfId="0" applyNumberFormat="1" applyFont="1" applyFill="1" applyBorder="1" applyAlignment="1">
      <alignment horizontal="right" vertical="top"/>
    </xf>
    <xf numFmtId="3" fontId="6" fillId="3" borderId="1" xfId="0" applyNumberFormat="1" applyFont="1" applyFill="1" applyBorder="1" applyAlignment="1">
      <alignment horizontal="right" vertical="top"/>
    </xf>
    <xf numFmtId="3" fontId="15" fillId="4" borderId="1" xfId="0" applyNumberFormat="1" applyFont="1" applyFill="1" applyBorder="1" applyAlignment="1">
      <alignment horizontal="right" vertical="top"/>
    </xf>
    <xf numFmtId="0" fontId="23" fillId="2" borderId="0" xfId="0" applyFont="1" applyFill="1" applyAlignment="1">
      <alignment horizontal="right" wrapText="1"/>
    </xf>
    <xf numFmtId="3" fontId="23" fillId="2" borderId="0" xfId="0" applyNumberFormat="1" applyFont="1" applyFill="1" applyAlignment="1">
      <alignment horizontal="right" vertical="top"/>
    </xf>
    <xf numFmtId="3" fontId="7" fillId="3" borderId="1" xfId="0" applyNumberFormat="1" applyFont="1" applyFill="1" applyBorder="1" applyAlignment="1">
      <alignment horizontal="right" vertical="top"/>
    </xf>
    <xf numFmtId="0" fontId="26" fillId="6" borderId="1" xfId="0" applyFont="1" applyFill="1" applyBorder="1" applyAlignment="1">
      <alignment wrapText="1"/>
    </xf>
    <xf numFmtId="0" fontId="16" fillId="2" borderId="0" xfId="0" applyFont="1" applyFill="1" applyAlignment="1">
      <alignment horizontal="right" wrapText="1"/>
    </xf>
    <xf numFmtId="0" fontId="5" fillId="2" borderId="1" xfId="0" applyFont="1" applyFill="1" applyBorder="1" applyAlignment="1">
      <alignment horizontal="right"/>
    </xf>
    <xf numFmtId="3" fontId="14" fillId="2" borderId="0" xfId="0" applyNumberFormat="1" applyFont="1" applyFill="1" applyAlignment="1">
      <alignment horizontal="right" vertical="top"/>
    </xf>
    <xf numFmtId="0" fontId="16" fillId="0" borderId="1" xfId="0" applyFont="1" applyBorder="1" applyAlignment="1">
      <alignment horizontal="right" wrapText="1"/>
    </xf>
    <xf numFmtId="3" fontId="2" fillId="0" borderId="1" xfId="0" applyNumberFormat="1" applyFont="1" applyBorder="1" applyAlignment="1">
      <alignment horizontal="right" vertical="top"/>
    </xf>
    <xf numFmtId="0" fontId="6" fillId="6" borderId="1" xfId="0" applyFont="1" applyFill="1" applyBorder="1" applyAlignment="1">
      <alignment horizontal="left" wrapText="1"/>
    </xf>
    <xf numFmtId="0" fontId="22" fillId="2" borderId="0" xfId="0" applyFont="1" applyFill="1" applyAlignment="1">
      <alignment horizontal="center" vertical="center"/>
    </xf>
    <xf numFmtId="0" fontId="25" fillId="2" borderId="0" xfId="0" applyFont="1" applyFill="1" applyAlignment="1">
      <alignment horizontal="center" vertical="center"/>
    </xf>
    <xf numFmtId="0" fontId="27" fillId="6" borderId="0" xfId="0" applyFont="1" applyFill="1" applyAlignment="1">
      <alignment horizontal="center" vertical="center"/>
    </xf>
    <xf numFmtId="0" fontId="21" fillId="8" borderId="0" xfId="0" applyFont="1" applyFill="1" applyAlignment="1">
      <alignment horizontal="center" vertical="center"/>
    </xf>
    <xf numFmtId="0" fontId="2" fillId="8" borderId="0" xfId="0" applyFont="1" applyFill="1" applyAlignment="1">
      <alignment wrapText="1"/>
    </xf>
    <xf numFmtId="0" fontId="5" fillId="6" borderId="1" xfId="0" applyFont="1" applyFill="1" applyBorder="1"/>
    <xf numFmtId="3" fontId="14" fillId="4" borderId="1" xfId="0" applyNumberFormat="1" applyFont="1" applyFill="1" applyBorder="1"/>
    <xf numFmtId="10" fontId="23" fillId="3" borderId="1" xfId="1" applyNumberFormat="1" applyFont="1" applyFill="1" applyBorder="1" applyAlignment="1">
      <alignment horizontal="right" vertical="top"/>
    </xf>
    <xf numFmtId="3" fontId="2" fillId="2" borderId="0" xfId="0" applyNumberFormat="1" applyFont="1" applyFill="1"/>
    <xf numFmtId="0" fontId="25" fillId="2" borderId="0" xfId="0" applyFont="1" applyFill="1" applyAlignment="1">
      <alignment wrapText="1"/>
    </xf>
    <xf numFmtId="0" fontId="28" fillId="2" borderId="0" xfId="0" applyFont="1" applyFill="1" applyAlignment="1">
      <alignment horizontal="right" wrapText="1"/>
    </xf>
    <xf numFmtId="3" fontId="28" fillId="2" borderId="0" xfId="0" applyNumberFormat="1" applyFont="1" applyFill="1" applyAlignment="1">
      <alignment horizontal="right" vertical="top"/>
    </xf>
    <xf numFmtId="3" fontId="2" fillId="4" borderId="5" xfId="0" applyNumberFormat="1" applyFont="1" applyFill="1" applyBorder="1" applyAlignment="1">
      <alignment horizontal="right"/>
    </xf>
    <xf numFmtId="3" fontId="2" fillId="4" borderId="5" xfId="0" applyNumberFormat="1" applyFont="1" applyFill="1" applyBorder="1"/>
    <xf numFmtId="0" fontId="6" fillId="3" borderId="1" xfId="0" applyFont="1" applyFill="1" applyBorder="1"/>
    <xf numFmtId="0" fontId="5" fillId="2" borderId="9" xfId="0" applyFont="1" applyFill="1" applyBorder="1" applyAlignment="1">
      <alignment horizontal="left" vertical="center"/>
    </xf>
    <xf numFmtId="0" fontId="7" fillId="3" borderId="1" xfId="0" applyFont="1" applyFill="1" applyBorder="1" applyAlignment="1">
      <alignment horizontal="center" vertical="center" wrapText="1"/>
    </xf>
    <xf numFmtId="0" fontId="23" fillId="2" borderId="1" xfId="0" applyFont="1" applyFill="1" applyBorder="1" applyAlignment="1">
      <alignment horizontal="right" wrapText="1"/>
    </xf>
    <xf numFmtId="0" fontId="6" fillId="3" borderId="1" xfId="0" applyFont="1" applyFill="1" applyBorder="1" applyAlignment="1">
      <alignment horizontal="center" vertical="center"/>
    </xf>
    <xf numFmtId="0" fontId="5" fillId="6" borderId="0" xfId="0" applyFont="1" applyFill="1"/>
    <xf numFmtId="0" fontId="2" fillId="6" borderId="0" xfId="0" applyFont="1" applyFill="1"/>
    <xf numFmtId="0" fontId="19" fillId="2" borderId="0" xfId="0" applyFont="1" applyFill="1"/>
    <xf numFmtId="0" fontId="5" fillId="2" borderId="0" xfId="0" applyFont="1" applyFill="1" applyAlignment="1">
      <alignment horizontal="center" vertical="center"/>
    </xf>
    <xf numFmtId="0" fontId="2" fillId="2" borderId="0" xfId="0" applyFont="1" applyFill="1" applyAlignment="1">
      <alignment horizontal="left" vertical="top" wrapText="1"/>
    </xf>
    <xf numFmtId="0" fontId="17" fillId="2" borderId="8" xfId="0" applyFont="1" applyFill="1" applyBorder="1" applyAlignment="1">
      <alignment horizontal="center"/>
    </xf>
    <xf numFmtId="0" fontId="19" fillId="2" borderId="0" xfId="0" applyFont="1" applyFill="1" applyAlignment="1">
      <alignment horizontal="left"/>
    </xf>
    <xf numFmtId="1" fontId="2" fillId="2" borderId="0" xfId="0" applyNumberFormat="1" applyFont="1" applyFill="1"/>
    <xf numFmtId="10" fontId="2" fillId="2" borderId="0" xfId="1" applyNumberFormat="1" applyFont="1" applyFill="1" applyBorder="1" applyAlignment="1">
      <alignment horizontal="right"/>
    </xf>
    <xf numFmtId="0" fontId="18" fillId="0" borderId="0" xfId="0" applyFont="1" applyProtection="1">
      <protection locked="0"/>
    </xf>
    <xf numFmtId="0" fontId="2" fillId="3" borderId="0" xfId="0" applyFont="1" applyFill="1" applyAlignment="1">
      <alignment horizontal="center" vertical="center"/>
    </xf>
    <xf numFmtId="0" fontId="2" fillId="6" borderId="0" xfId="0" applyFont="1" applyFill="1" applyAlignment="1">
      <alignment horizontal="center" vertical="center"/>
    </xf>
    <xf numFmtId="3" fontId="2" fillId="3" borderId="0" xfId="0" applyNumberFormat="1" applyFont="1" applyFill="1"/>
    <xf numFmtId="3" fontId="7" fillId="3" borderId="1" xfId="0" applyNumberFormat="1" applyFont="1" applyFill="1" applyBorder="1"/>
    <xf numFmtId="3" fontId="2" fillId="4" borderId="1" xfId="0" applyNumberFormat="1" applyFont="1" applyFill="1" applyBorder="1"/>
    <xf numFmtId="9" fontId="5" fillId="2" borderId="0" xfId="0" applyNumberFormat="1" applyFont="1" applyFill="1"/>
    <xf numFmtId="0" fontId="5" fillId="2" borderId="0" xfId="0" applyFont="1" applyFill="1" applyAlignment="1">
      <alignment horizontal="center"/>
    </xf>
    <xf numFmtId="3" fontId="5" fillId="3" borderId="1" xfId="0" applyNumberFormat="1" applyFont="1" applyFill="1" applyBorder="1" applyAlignment="1">
      <alignment horizontal="right" vertical="top" wrapText="1"/>
    </xf>
    <xf numFmtId="0" fontId="2" fillId="2" borderId="1" xfId="0" applyFont="1" applyFill="1" applyBorder="1" applyAlignment="1">
      <alignment horizontal="left" vertical="top" wrapText="1"/>
    </xf>
    <xf numFmtId="9" fontId="5" fillId="3" borderId="0" xfId="0" applyNumberFormat="1" applyFont="1" applyFill="1" applyAlignment="1">
      <alignment horizontal="center"/>
    </xf>
    <xf numFmtId="0" fontId="5" fillId="3" borderId="1" xfId="0" applyFont="1" applyFill="1" applyBorder="1" applyAlignment="1">
      <alignment horizontal="center"/>
    </xf>
    <xf numFmtId="9" fontId="2" fillId="3" borderId="1" xfId="1" applyFont="1" applyFill="1" applyBorder="1" applyAlignment="1">
      <alignment horizontal="right" vertical="top" wrapText="1" indent="2"/>
    </xf>
    <xf numFmtId="3" fontId="2" fillId="6" borderId="1" xfId="0" applyNumberFormat="1" applyFont="1" applyFill="1" applyBorder="1" applyAlignment="1">
      <alignment horizontal="right" vertical="top" wrapText="1"/>
    </xf>
    <xf numFmtId="164" fontId="2" fillId="2" borderId="0" xfId="1" applyNumberFormat="1" applyFont="1" applyFill="1"/>
    <xf numFmtId="164" fontId="5" fillId="4" borderId="1" xfId="1" applyNumberFormat="1" applyFont="1" applyFill="1" applyBorder="1" applyAlignment="1">
      <alignment horizontal="center" vertical="top" wrapText="1"/>
    </xf>
    <xf numFmtId="0" fontId="17" fillId="2" borderId="0" xfId="0" applyFont="1" applyFill="1"/>
    <xf numFmtId="0" fontId="13" fillId="2" borderId="0" xfId="0" applyFont="1" applyFill="1" applyAlignment="1">
      <alignment horizontal="center" vertical="center"/>
    </xf>
    <xf numFmtId="3" fontId="5" fillId="2" borderId="0" xfId="0" applyNumberFormat="1" applyFont="1" applyFill="1" applyAlignment="1">
      <alignment horizontal="right" vertical="top" wrapText="1"/>
    </xf>
    <xf numFmtId="3" fontId="2" fillId="2" borderId="0" xfId="0" applyNumberFormat="1" applyFont="1" applyFill="1" applyAlignment="1">
      <alignment horizontal="right" vertical="top" wrapText="1"/>
    </xf>
    <xf numFmtId="164" fontId="5" fillId="2" borderId="0" xfId="1" applyNumberFormat="1" applyFont="1" applyFill="1" applyBorder="1" applyAlignment="1">
      <alignment horizontal="center" vertical="top" wrapText="1"/>
    </xf>
    <xf numFmtId="3" fontId="17" fillId="2" borderId="0" xfId="0" applyNumberFormat="1" applyFont="1" applyFill="1" applyAlignment="1">
      <alignment horizontal="right" vertical="top"/>
    </xf>
    <xf numFmtId="3" fontId="2" fillId="8" borderId="0" xfId="0" applyNumberFormat="1" applyFont="1" applyFill="1" applyAlignment="1">
      <alignment horizontal="right" vertical="top"/>
    </xf>
    <xf numFmtId="0" fontId="0" fillId="2" borderId="0" xfId="0" applyFill="1"/>
    <xf numFmtId="0" fontId="7" fillId="4" borderId="1" xfId="0" applyFont="1" applyFill="1" applyBorder="1" applyAlignment="1">
      <alignment horizontal="center" vertical="top"/>
    </xf>
    <xf numFmtId="0" fontId="6" fillId="4" borderId="1" xfId="0" applyFont="1" applyFill="1" applyBorder="1" applyAlignment="1">
      <alignment horizontal="center" vertical="top"/>
    </xf>
    <xf numFmtId="164" fontId="7" fillId="4" borderId="1" xfId="1" applyNumberFormat="1" applyFont="1" applyFill="1" applyBorder="1" applyAlignment="1">
      <alignment horizontal="center" vertical="top"/>
    </xf>
    <xf numFmtId="0" fontId="17" fillId="2" borderId="0" xfId="0" applyFont="1" applyFill="1" applyAlignment="1">
      <alignment horizontal="center"/>
    </xf>
    <xf numFmtId="0" fontId="13" fillId="2" borderId="0" xfId="0" applyFont="1" applyFill="1" applyAlignment="1">
      <alignment horizontal="left"/>
    </xf>
    <xf numFmtId="0" fontId="31" fillId="2" borderId="0" xfId="0" applyFont="1" applyFill="1"/>
    <xf numFmtId="0" fontId="2" fillId="2" borderId="8" xfId="0" applyFont="1" applyFill="1" applyBorder="1"/>
    <xf numFmtId="0" fontId="4" fillId="2" borderId="0" xfId="0" applyFont="1" applyFill="1" applyAlignment="1">
      <alignment vertical="center" wrapText="1"/>
    </xf>
    <xf numFmtId="9" fontId="2" fillId="2" borderId="0" xfId="1" applyFont="1" applyFill="1"/>
    <xf numFmtId="0" fontId="34" fillId="2" borderId="0" xfId="0" applyFont="1" applyFill="1" applyAlignment="1">
      <alignment horizontal="right"/>
    </xf>
    <xf numFmtId="3" fontId="32" fillId="2" borderId="0" xfId="0" applyNumberFormat="1" applyFont="1" applyFill="1"/>
    <xf numFmtId="0" fontId="5" fillId="3" borderId="0" xfId="0" applyFont="1" applyFill="1"/>
    <xf numFmtId="3" fontId="31" fillId="3" borderId="0" xfId="0" applyNumberFormat="1" applyFont="1" applyFill="1"/>
    <xf numFmtId="9" fontId="6" fillId="3" borderId="1" xfId="1" applyFont="1" applyFill="1" applyBorder="1" applyAlignment="1">
      <alignment horizontal="right" vertical="top"/>
    </xf>
    <xf numFmtId="3" fontId="7" fillId="2" borderId="0" xfId="0" applyNumberFormat="1" applyFont="1" applyFill="1" applyAlignment="1">
      <alignment horizontal="right" vertical="top"/>
    </xf>
    <xf numFmtId="3" fontId="5" fillId="3" borderId="1" xfId="0" applyNumberFormat="1" applyFont="1" applyFill="1" applyBorder="1" applyAlignment="1">
      <alignment horizontal="center" vertical="center" wrapText="1"/>
    </xf>
    <xf numFmtId="0" fontId="5" fillId="6" borderId="4" xfId="0" applyFont="1" applyFill="1" applyBorder="1" applyAlignment="1">
      <alignment wrapText="1"/>
    </xf>
    <xf numFmtId="0" fontId="16" fillId="2" borderId="4" xfId="0" applyFont="1" applyFill="1" applyBorder="1" applyAlignment="1">
      <alignment horizontal="right" wrapText="1"/>
    </xf>
    <xf numFmtId="0" fontId="16" fillId="0" borderId="4" xfId="0" applyFont="1" applyBorder="1" applyAlignment="1">
      <alignment horizontal="right" wrapText="1"/>
    </xf>
    <xf numFmtId="0" fontId="5" fillId="2" borderId="4" xfId="0" applyFont="1" applyFill="1" applyBorder="1" applyAlignment="1">
      <alignment horizontal="right" wrapText="1"/>
    </xf>
    <xf numFmtId="0" fontId="5" fillId="2" borderId="0" xfId="0" applyFont="1" applyFill="1" applyAlignment="1">
      <alignment horizontal="right" wrapText="1"/>
    </xf>
    <xf numFmtId="3" fontId="2" fillId="2" borderId="0" xfId="0" applyNumberFormat="1" applyFont="1" applyFill="1" applyAlignment="1">
      <alignment horizontal="left" vertical="top" wrapText="1"/>
    </xf>
    <xf numFmtId="3" fontId="16" fillId="4" borderId="0" xfId="0" applyNumberFormat="1" applyFont="1" applyFill="1" applyAlignment="1">
      <alignment horizontal="right" vertical="top"/>
    </xf>
    <xf numFmtId="3" fontId="5" fillId="4" borderId="1" xfId="0" applyNumberFormat="1" applyFont="1" applyFill="1" applyBorder="1" applyAlignment="1">
      <alignment horizontal="right" vertical="center"/>
    </xf>
    <xf numFmtId="10" fontId="6" fillId="3" borderId="1" xfId="0" applyNumberFormat="1" applyFont="1" applyFill="1" applyBorder="1" applyAlignment="1">
      <alignment horizontal="right" vertical="top"/>
    </xf>
    <xf numFmtId="10" fontId="6" fillId="3" borderId="1" xfId="0" applyNumberFormat="1" applyFont="1" applyFill="1" applyBorder="1" applyAlignment="1">
      <alignment horizontal="right" vertical="center"/>
    </xf>
    <xf numFmtId="0" fontId="5" fillId="2" borderId="0" xfId="0" applyFont="1" applyFill="1" applyAlignment="1">
      <alignment horizontal="right"/>
    </xf>
    <xf numFmtId="2" fontId="5" fillId="2" borderId="0" xfId="0" applyNumberFormat="1" applyFont="1" applyFill="1" applyAlignment="1">
      <alignment horizontal="left"/>
    </xf>
    <xf numFmtId="0" fontId="21" fillId="2" borderId="0" xfId="0" applyFont="1" applyFill="1" applyAlignment="1">
      <alignment horizontal="center" vertical="center" wrapText="1"/>
    </xf>
    <xf numFmtId="0" fontId="2" fillId="0" borderId="0" xfId="0" applyFont="1" applyAlignment="1">
      <alignment vertical="top"/>
    </xf>
    <xf numFmtId="0" fontId="29" fillId="0" borderId="0" xfId="0" applyFont="1"/>
    <xf numFmtId="0" fontId="7" fillId="0" borderId="0" xfId="0" applyFont="1"/>
    <xf numFmtId="0" fontId="2" fillId="3" borderId="0" xfId="0" applyFont="1" applyFill="1" applyAlignment="1">
      <alignment horizontal="right"/>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13" fillId="2" borderId="0" xfId="0" applyFont="1" applyFill="1" applyAlignment="1">
      <alignment horizontal="center"/>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0" fontId="17" fillId="0" borderId="0" xfId="0" applyFont="1"/>
    <xf numFmtId="0" fontId="30" fillId="0" borderId="0" xfId="0" applyFont="1" applyAlignment="1">
      <alignment horizontal="center" vertical="center"/>
    </xf>
    <xf numFmtId="0" fontId="7" fillId="3" borderId="1" xfId="0" applyFont="1" applyFill="1" applyBorder="1" applyAlignment="1">
      <alignment horizontal="left" vertical="center" wrapText="1"/>
    </xf>
    <xf numFmtId="0" fontId="7" fillId="3" borderId="1" xfId="5" applyNumberFormat="1" applyFont="1" applyFill="1" applyBorder="1" applyAlignment="1">
      <alignment horizontal="center" vertical="center"/>
    </xf>
    <xf numFmtId="1" fontId="31" fillId="4" borderId="1" xfId="5" applyNumberFormat="1" applyFont="1" applyFill="1" applyBorder="1" applyAlignment="1">
      <alignment horizontal="center" vertical="center"/>
    </xf>
    <xf numFmtId="10" fontId="7" fillId="3" borderId="1" xfId="1" applyNumberFormat="1" applyFont="1" applyFill="1" applyBorder="1" applyAlignment="1">
      <alignment horizontal="left" vertical="center"/>
    </xf>
    <xf numFmtId="166" fontId="7" fillId="3" borderId="1" xfId="5" applyNumberFormat="1" applyFont="1" applyFill="1" applyBorder="1" applyAlignment="1">
      <alignment horizontal="right" vertical="center"/>
    </xf>
    <xf numFmtId="9" fontId="7" fillId="3" borderId="1" xfId="1" applyFont="1" applyFill="1" applyBorder="1" applyAlignment="1">
      <alignment horizontal="right" vertical="center"/>
    </xf>
    <xf numFmtId="9" fontId="2" fillId="4" borderId="1" xfId="1" applyFont="1" applyFill="1" applyBorder="1" applyAlignment="1">
      <alignment horizontal="right" vertical="center"/>
    </xf>
    <xf numFmtId="3" fontId="2" fillId="4" borderId="1" xfId="0" applyNumberFormat="1" applyFont="1" applyFill="1" applyBorder="1" applyAlignment="1">
      <alignment horizontal="right" vertical="center"/>
    </xf>
    <xf numFmtId="9" fontId="31" fillId="4" borderId="2" xfId="1" applyFont="1" applyFill="1" applyBorder="1" applyAlignment="1">
      <alignment vertical="center"/>
    </xf>
    <xf numFmtId="9" fontId="31" fillId="4" borderId="3" xfId="1" applyFont="1" applyFill="1" applyBorder="1" applyAlignment="1">
      <alignment vertical="center"/>
    </xf>
    <xf numFmtId="3" fontId="31" fillId="4" borderId="1" xfId="0" applyNumberFormat="1" applyFont="1" applyFill="1" applyBorder="1" applyAlignment="1">
      <alignment horizontal="right" vertical="center"/>
    </xf>
    <xf numFmtId="1" fontId="31" fillId="4" borderId="1" xfId="5" applyNumberFormat="1" applyFont="1" applyFill="1" applyBorder="1" applyAlignment="1">
      <alignment horizontal="center" vertical="top"/>
    </xf>
    <xf numFmtId="10" fontId="7" fillId="3" borderId="1" xfId="1" applyNumberFormat="1" applyFont="1" applyFill="1" applyBorder="1" applyAlignment="1">
      <alignment horizontal="left" vertical="top"/>
    </xf>
    <xf numFmtId="166" fontId="7" fillId="3" borderId="1" xfId="5" applyNumberFormat="1" applyFont="1" applyFill="1" applyBorder="1" applyAlignment="1">
      <alignment horizontal="right" vertical="top"/>
    </xf>
    <xf numFmtId="9" fontId="7" fillId="3" borderId="1" xfId="1" applyFont="1" applyFill="1" applyBorder="1" applyAlignment="1">
      <alignment horizontal="right" vertical="top"/>
    </xf>
    <xf numFmtId="9" fontId="2" fillId="4" borderId="1" xfId="1" applyFont="1" applyFill="1" applyBorder="1" applyAlignment="1">
      <alignment horizontal="right" vertical="top"/>
    </xf>
    <xf numFmtId="3" fontId="39" fillId="4" borderId="1" xfId="0" applyNumberFormat="1" applyFont="1" applyFill="1" applyBorder="1" applyAlignment="1">
      <alignment horizontal="right" vertical="center"/>
    </xf>
    <xf numFmtId="0" fontId="41" fillId="2" borderId="0" xfId="0" applyFont="1" applyFill="1" applyAlignment="1">
      <alignment horizontal="left"/>
    </xf>
    <xf numFmtId="0" fontId="42" fillId="2" borderId="0" xfId="0" applyFont="1" applyFill="1" applyAlignment="1">
      <alignment horizontal="center"/>
    </xf>
    <xf numFmtId="3" fontId="31" fillId="4" borderId="5" xfId="0" applyNumberFormat="1" applyFont="1" applyFill="1" applyBorder="1"/>
    <xf numFmtId="10" fontId="31" fillId="4" borderId="5" xfId="1" applyNumberFormat="1" applyFont="1" applyFill="1" applyBorder="1" applyAlignment="1">
      <alignment horizontal="right"/>
    </xf>
    <xf numFmtId="0" fontId="2" fillId="11" borderId="0" xfId="0" applyFont="1" applyFill="1"/>
    <xf numFmtId="9" fontId="31" fillId="4" borderId="10" xfId="1" applyFont="1" applyFill="1" applyBorder="1" applyAlignment="1">
      <alignment horizontal="center" vertical="center"/>
    </xf>
    <xf numFmtId="3" fontId="2" fillId="4" borderId="11" xfId="0" applyNumberFormat="1" applyFont="1" applyFill="1" applyBorder="1"/>
    <xf numFmtId="3" fontId="2" fillId="4" borderId="12" xfId="0" applyNumberFormat="1" applyFont="1" applyFill="1" applyBorder="1"/>
    <xf numFmtId="3" fontId="31" fillId="4" borderId="13" xfId="0" applyNumberFormat="1" applyFont="1" applyFill="1" applyBorder="1"/>
    <xf numFmtId="0" fontId="19" fillId="12" borderId="2" xfId="0" applyFont="1" applyFill="1" applyBorder="1" applyAlignment="1">
      <alignment vertical="top" wrapText="1"/>
    </xf>
    <xf numFmtId="0" fontId="19" fillId="12" borderId="3" xfId="0" applyFont="1" applyFill="1" applyBorder="1" applyAlignment="1">
      <alignment vertical="top" wrapText="1"/>
    </xf>
    <xf numFmtId="0" fontId="19" fillId="12" borderId="4" xfId="0" applyFont="1" applyFill="1" applyBorder="1" applyAlignment="1">
      <alignment vertical="top" wrapText="1"/>
    </xf>
    <xf numFmtId="0" fontId="14" fillId="2" borderId="0" xfId="0" applyFont="1" applyFill="1"/>
    <xf numFmtId="0" fontId="3" fillId="2" borderId="0" xfId="0" applyFont="1" applyFill="1" applyAlignment="1">
      <alignment horizontal="center" vertical="center" wrapText="1"/>
    </xf>
    <xf numFmtId="0" fontId="6" fillId="2" borderId="0" xfId="0" applyFont="1" applyFill="1" applyAlignment="1">
      <alignment horizontal="right"/>
    </xf>
    <xf numFmtId="0" fontId="4" fillId="2" borderId="0" xfId="0" applyFont="1" applyFill="1" applyAlignment="1">
      <alignment horizontal="center" vertical="center" wrapText="1"/>
    </xf>
    <xf numFmtId="0" fontId="33" fillId="2" borderId="0" xfId="0" applyFont="1" applyFill="1" applyAlignment="1">
      <alignment horizontal="center" vertical="center" wrapText="1"/>
    </xf>
    <xf numFmtId="0" fontId="13" fillId="6" borderId="0" xfId="0" applyFont="1" applyFill="1" applyAlignment="1">
      <alignment horizontal="left"/>
    </xf>
    <xf numFmtId="0" fontId="35" fillId="0" borderId="0" xfId="0" applyFont="1" applyAlignment="1">
      <alignment horizontal="left"/>
    </xf>
    <xf numFmtId="0" fontId="6" fillId="0" borderId="0" xfId="0" applyFont="1" applyAlignment="1">
      <alignment horizontal="center" vertical="center" wrapText="1"/>
    </xf>
    <xf numFmtId="0" fontId="12" fillId="6" borderId="0" xfId="0" applyFont="1" applyFill="1" applyAlignment="1">
      <alignment horizontal="center"/>
    </xf>
    <xf numFmtId="9" fontId="31" fillId="4" borderId="2" xfId="1" applyFont="1" applyFill="1" applyBorder="1" applyAlignment="1">
      <alignment horizontal="right" vertical="center"/>
    </xf>
    <xf numFmtId="9" fontId="31" fillId="4" borderId="3" xfId="1" applyFont="1" applyFill="1" applyBorder="1" applyAlignment="1">
      <alignment horizontal="right" vertical="center"/>
    </xf>
    <xf numFmtId="9" fontId="31" fillId="4" borderId="4" xfId="1" applyFont="1" applyFill="1" applyBorder="1" applyAlignment="1">
      <alignment horizontal="right" vertical="center"/>
    </xf>
    <xf numFmtId="0" fontId="38" fillId="10" borderId="2" xfId="0" applyFont="1" applyFill="1" applyBorder="1" applyAlignment="1">
      <alignment horizontal="center" vertical="center"/>
    </xf>
    <xf numFmtId="0" fontId="38" fillId="10" borderId="3" xfId="0" applyFont="1" applyFill="1" applyBorder="1" applyAlignment="1">
      <alignment horizontal="center" vertical="center"/>
    </xf>
    <xf numFmtId="0" fontId="38" fillId="10" borderId="4" xfId="0" applyFont="1" applyFill="1" applyBorder="1" applyAlignment="1">
      <alignment horizontal="center" vertical="center"/>
    </xf>
    <xf numFmtId="9" fontId="39" fillId="4" borderId="2" xfId="1" applyFont="1" applyFill="1" applyBorder="1" applyAlignment="1">
      <alignment horizontal="right" vertical="center"/>
    </xf>
    <xf numFmtId="9" fontId="39" fillId="4" borderId="3" xfId="1" applyFont="1" applyFill="1" applyBorder="1" applyAlignment="1">
      <alignment horizontal="right" vertical="center"/>
    </xf>
    <xf numFmtId="9" fontId="39" fillId="4" borderId="4" xfId="1" applyFont="1" applyFill="1" applyBorder="1" applyAlignment="1">
      <alignment horizontal="right" vertical="center"/>
    </xf>
    <xf numFmtId="0" fontId="40" fillId="6" borderId="0" xfId="0" applyFont="1" applyFill="1" applyAlignment="1">
      <alignment horizontal="center"/>
    </xf>
    <xf numFmtId="0" fontId="19" fillId="2" borderId="1" xfId="0" applyFont="1" applyFill="1" applyBorder="1" applyAlignment="1">
      <alignment horizontal="center" vertical="center" wrapText="1"/>
    </xf>
    <xf numFmtId="0" fontId="13" fillId="6" borderId="0" xfId="0" applyFont="1" applyFill="1" applyAlignment="1">
      <alignment horizontal="center" vertical="center"/>
    </xf>
    <xf numFmtId="0" fontId="13" fillId="6" borderId="0" xfId="0" applyFont="1" applyFill="1" applyAlignment="1">
      <alignment horizontal="center"/>
    </xf>
    <xf numFmtId="0" fontId="19" fillId="2" borderId="1" xfId="0" applyFont="1" applyFill="1" applyBorder="1" applyAlignment="1">
      <alignment horizontal="center" vertical="top" wrapText="1"/>
    </xf>
    <xf numFmtId="0" fontId="2" fillId="2" borderId="0" xfId="0" applyFont="1" applyFill="1" applyAlignment="1">
      <alignment horizontal="left"/>
    </xf>
    <xf numFmtId="0" fontId="13" fillId="6" borderId="0" xfId="0" applyFont="1" applyFill="1" applyAlignment="1" applyProtection="1">
      <alignment horizontal="left" vertical="center" wrapText="1"/>
      <protection locked="0"/>
    </xf>
    <xf numFmtId="0" fontId="37" fillId="9" borderId="0" xfId="4" applyFont="1" applyFill="1" applyBorder="1" applyAlignment="1">
      <alignment horizontal="left" wrapText="1"/>
    </xf>
  </cellXfs>
  <cellStyles count="6">
    <cellStyle name="Hipersaite" xfId="4" builtinId="8"/>
    <cellStyle name="Komats" xfId="5" builtinId="3"/>
    <cellStyle name="Neutral 2" xfId="3" xr:uid="{00000000-0005-0000-0000-000000000000}"/>
    <cellStyle name="Normal 2" xfId="2" xr:uid="{00000000-0005-0000-0000-000002000000}"/>
    <cellStyle name="Parasts" xfId="0" builtinId="0"/>
    <cellStyle name="Procenti" xfId="1" builtinId="5"/>
  </cellStyles>
  <dxfs count="31">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border>
    </dxf>
    <dxf>
      <font>
        <color rgb="FFFF0000"/>
      </font>
      <fill>
        <patternFill>
          <bgColor theme="2" tint="-9.9948118533890809E-2"/>
        </patternFill>
      </fill>
    </dxf>
    <dxf>
      <font>
        <color theme="0"/>
      </font>
      <fill>
        <patternFill>
          <bgColor theme="0"/>
        </patternFill>
      </fill>
      <border>
        <left/>
        <right/>
        <top/>
        <bottom/>
      </border>
    </dxf>
    <dxf>
      <font>
        <color theme="4" tint="-0.499984740745262"/>
      </font>
      <fill>
        <patternFill>
          <bgColor theme="8" tint="0.39994506668294322"/>
        </patternFill>
      </fill>
    </dxf>
    <dxf>
      <font>
        <color theme="1" tint="0.14996795556505021"/>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Times New Roman" panose="02020603050405020304" pitchFamily="18" charset="0"/>
                <a:cs typeface="Times New Roman" panose="02020603050405020304" pitchFamily="18" charset="0"/>
              </a:rPr>
              <a:t>Value for money – Baseline 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VFM!$B$8:$B$10</c:f>
              <c:strCache>
                <c:ptCount val="3"/>
                <c:pt idx="0">
                  <c:v>Partnership Model</c:v>
                </c:pt>
                <c:pt idx="1">
                  <c:v>Concession Model</c:v>
                </c:pt>
                <c:pt idx="2">
                  <c:v>Institutional Model</c:v>
                </c:pt>
              </c:strCache>
            </c:strRef>
          </c:cat>
          <c:val>
            <c:numRef>
              <c:f>VFM!$F$8:$F$10</c:f>
              <c:numCache>
                <c:formatCode>#,##0</c:formatCode>
                <c:ptCount val="3"/>
                <c:pt idx="0">
                  <c:v>0</c:v>
                </c:pt>
                <c:pt idx="1">
                  <c:v>0</c:v>
                </c:pt>
                <c:pt idx="2">
                  <c:v>0</c:v>
                </c:pt>
              </c:numCache>
            </c:numRef>
          </c:val>
          <c:extLst>
            <c:ext xmlns:c16="http://schemas.microsoft.com/office/drawing/2014/chart" uri="{C3380CC4-5D6E-409C-BE32-E72D297353CC}">
              <c16:uniqueId val="{00000000-3EAF-4322-AF2A-EFC3AB87B3C3}"/>
            </c:ext>
          </c:extLst>
        </c:ser>
        <c:dLbls>
          <c:showLegendKey val="0"/>
          <c:showVal val="0"/>
          <c:showCatName val="0"/>
          <c:showSerName val="0"/>
          <c:showPercent val="0"/>
          <c:showBubbleSize val="0"/>
        </c:dLbls>
        <c:gapWidth val="30"/>
        <c:overlap val="-27"/>
        <c:axId val="1495758944"/>
        <c:axId val="1495759360"/>
      </c:barChart>
      <c:catAx>
        <c:axId val="149575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495759360"/>
        <c:crosses val="autoZero"/>
        <c:auto val="1"/>
        <c:lblAlgn val="ctr"/>
        <c:lblOffset val="100"/>
        <c:noMultiLvlLbl val="0"/>
      </c:catAx>
      <c:valAx>
        <c:axId val="1495759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495758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n-US"/>
              <a:t>Value for money – Baseline II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bg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VFM!$B$8:$B$10</c:f>
              <c:strCache>
                <c:ptCount val="3"/>
                <c:pt idx="0">
                  <c:v>Partnership Model</c:v>
                </c:pt>
                <c:pt idx="1">
                  <c:v>Concession Model</c:v>
                </c:pt>
                <c:pt idx="2">
                  <c:v>Institutional Model</c:v>
                </c:pt>
              </c:strCache>
            </c:strRef>
          </c:cat>
          <c:val>
            <c:numRef>
              <c:f>VFM!$G$8:$G$10</c:f>
              <c:numCache>
                <c:formatCode>#,##0</c:formatCode>
                <c:ptCount val="3"/>
                <c:pt idx="0">
                  <c:v>0</c:v>
                </c:pt>
                <c:pt idx="1">
                  <c:v>0</c:v>
                </c:pt>
                <c:pt idx="2">
                  <c:v>0</c:v>
                </c:pt>
              </c:numCache>
            </c:numRef>
          </c:val>
          <c:extLst>
            <c:ext xmlns:c16="http://schemas.microsoft.com/office/drawing/2014/chart" uri="{C3380CC4-5D6E-409C-BE32-E72D297353CC}">
              <c16:uniqueId val="{00000000-C4A2-4FC1-A0E2-3A2F05D7D404}"/>
            </c:ext>
          </c:extLst>
        </c:ser>
        <c:dLbls>
          <c:showLegendKey val="0"/>
          <c:showVal val="0"/>
          <c:showCatName val="0"/>
          <c:showSerName val="0"/>
          <c:showPercent val="0"/>
          <c:showBubbleSize val="0"/>
        </c:dLbls>
        <c:gapWidth val="30"/>
        <c:overlap val="-27"/>
        <c:axId val="1853223968"/>
        <c:axId val="1853224384"/>
      </c:barChart>
      <c:catAx>
        <c:axId val="185322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lv-LV"/>
          </a:p>
        </c:txPr>
        <c:crossAx val="1853224384"/>
        <c:crosses val="autoZero"/>
        <c:auto val="1"/>
        <c:lblAlgn val="ctr"/>
        <c:lblOffset val="100"/>
        <c:noMultiLvlLbl val="0"/>
      </c:catAx>
      <c:valAx>
        <c:axId val="1853224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lv-LV"/>
          </a:p>
        </c:txPr>
        <c:crossAx val="1853223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bg1"/>
          </a:solidFill>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Times New Roman" panose="02020603050405020304" pitchFamily="18" charset="0"/>
                <a:cs typeface="Times New Roman" panose="02020603050405020304" pitchFamily="18" charset="0"/>
              </a:rPr>
              <a:t>Estimated contract price, EUR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VFM!$B$6:$B$10</c:f>
              <c:strCache>
                <c:ptCount val="5"/>
                <c:pt idx="0">
                  <c:v>Baseline Model I</c:v>
                </c:pt>
                <c:pt idx="1">
                  <c:v>Baseline Model II</c:v>
                </c:pt>
                <c:pt idx="2">
                  <c:v>Partnership Model</c:v>
                </c:pt>
                <c:pt idx="3">
                  <c:v>Concession Model</c:v>
                </c:pt>
                <c:pt idx="4">
                  <c:v>Institutional Model</c:v>
                </c:pt>
              </c:strCache>
            </c:strRef>
          </c:cat>
          <c:val>
            <c:numRef>
              <c:f>VFM!$H$6:$H$10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C83A-400D-A229-B739AF1CA01F}"/>
            </c:ext>
          </c:extLst>
        </c:ser>
        <c:dLbls>
          <c:showLegendKey val="0"/>
          <c:showVal val="0"/>
          <c:showCatName val="0"/>
          <c:showSerName val="0"/>
          <c:showPercent val="0"/>
          <c:showBubbleSize val="0"/>
        </c:dLbls>
        <c:gapWidth val="30"/>
        <c:overlap val="-27"/>
        <c:axId val="1599397408"/>
        <c:axId val="1599398656"/>
      </c:barChart>
      <c:catAx>
        <c:axId val="159939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599398656"/>
        <c:crosses val="autoZero"/>
        <c:auto val="1"/>
        <c:lblAlgn val="ctr"/>
        <c:lblOffset val="100"/>
        <c:noMultiLvlLbl val="0"/>
      </c:catAx>
      <c:valAx>
        <c:axId val="1599398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599397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609599</xdr:colOff>
      <xdr:row>12</xdr:row>
      <xdr:rowOff>97151</xdr:rowOff>
    </xdr:from>
    <xdr:to>
      <xdr:col>3</xdr:col>
      <xdr:colOff>689999</xdr:colOff>
      <xdr:row>25</xdr:row>
      <xdr:rowOff>134006</xdr:rowOff>
    </xdr:to>
    <xdr:graphicFrame macro="">
      <xdr:nvGraphicFramePr>
        <xdr:cNvPr id="4" name="Chart 3">
          <a:extLst>
            <a:ext uri="{FF2B5EF4-FFF2-40B4-BE49-F238E27FC236}">
              <a16:creationId xmlns:a16="http://schemas.microsoft.com/office/drawing/2014/main" id="{8E4CF3FA-410A-43B8-B40E-42ABE568D9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9526</xdr:colOff>
      <xdr:row>27</xdr:row>
      <xdr:rowOff>85725</xdr:rowOff>
    </xdr:from>
    <xdr:to>
      <xdr:col>3</xdr:col>
      <xdr:colOff>710565</xdr:colOff>
      <xdr:row>41</xdr:row>
      <xdr:rowOff>115380</xdr:rowOff>
    </xdr:to>
    <xdr:graphicFrame macro="">
      <xdr:nvGraphicFramePr>
        <xdr:cNvPr id="5" name="Chart 4">
          <a:extLst>
            <a:ext uri="{FF2B5EF4-FFF2-40B4-BE49-F238E27FC236}">
              <a16:creationId xmlns:a16="http://schemas.microsoft.com/office/drawing/2014/main" id="{F0DC719E-20E5-4962-872C-D75B52CDC2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17145</xdr:colOff>
      <xdr:row>12</xdr:row>
      <xdr:rowOff>56198</xdr:rowOff>
    </xdr:from>
    <xdr:to>
      <xdr:col>8</xdr:col>
      <xdr:colOff>0</xdr:colOff>
      <xdr:row>25</xdr:row>
      <xdr:rowOff>93473</xdr:rowOff>
    </xdr:to>
    <xdr:graphicFrame macro="">
      <xdr:nvGraphicFramePr>
        <xdr:cNvPr id="6" name="Chart 5">
          <a:extLst>
            <a:ext uri="{FF2B5EF4-FFF2-40B4-BE49-F238E27FC236}">
              <a16:creationId xmlns:a16="http://schemas.microsoft.com/office/drawing/2014/main" id="{D6FCE40C-F17E-4737-B45D-B9C2E89CED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NPV_PPP_partner&#299;ba"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PV_PPP_koncesija"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NPV_PPP_institucion&#257;l&#25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_PPP_partnerīb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_PPP_koncesij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_PPP_institucionālā"/>
    </sheetNames>
    <sheetDataSet>
      <sheetData sheetId="0" refreshError="1"/>
    </sheetDataSet>
  </externalBook>
</externalLink>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ppp.cfla.gov.l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31"/>
  <sheetViews>
    <sheetView zoomScaleNormal="100" zoomScaleSheetLayoutView="90" workbookViewId="0">
      <selection activeCell="D23" sqref="D23"/>
    </sheetView>
  </sheetViews>
  <sheetFormatPr defaultColWidth="0" defaultRowHeight="12" zeroHeight="1" x14ac:dyDescent="0.2"/>
  <cols>
    <col min="1" max="1" width="6" style="2" customWidth="1"/>
    <col min="2" max="2" width="3.5703125" style="2" customWidth="1"/>
    <col min="3" max="3" width="22.5703125" style="2" customWidth="1"/>
    <col min="4" max="7" width="8.85546875" style="2" customWidth="1"/>
    <col min="8" max="8" width="3.28515625" style="2" hidden="1" customWidth="1"/>
    <col min="9" max="2733" width="0" style="2" hidden="1" customWidth="1"/>
    <col min="2734" max="16383" width="8.85546875" style="2" hidden="1"/>
    <col min="16384" max="16384" width="11.5703125" style="2" hidden="1"/>
  </cols>
  <sheetData>
    <row r="1" spans="1:8" x14ac:dyDescent="0.2">
      <c r="A1" s="118" t="s">
        <v>0</v>
      </c>
      <c r="B1" s="1"/>
      <c r="C1" s="1"/>
      <c r="D1" s="1"/>
      <c r="E1" s="1"/>
      <c r="F1" s="1"/>
      <c r="G1" s="1"/>
    </row>
    <row r="2" spans="1:8" x14ac:dyDescent="0.2">
      <c r="A2" s="1"/>
      <c r="B2" s="1"/>
      <c r="C2" s="1"/>
      <c r="D2" s="1"/>
      <c r="E2" s="1"/>
      <c r="F2" s="1"/>
      <c r="G2" s="1"/>
    </row>
    <row r="3" spans="1:8" x14ac:dyDescent="0.2">
      <c r="A3" s="1"/>
      <c r="B3" s="1"/>
      <c r="C3" s="196" t="s">
        <v>1</v>
      </c>
      <c r="D3" s="196"/>
      <c r="E3" s="196"/>
      <c r="F3" s="196"/>
      <c r="G3" s="1"/>
    </row>
    <row r="4" spans="1:8" ht="12" customHeight="1" x14ac:dyDescent="0.2">
      <c r="A4" s="1"/>
      <c r="B4" s="1"/>
      <c r="C4" s="196"/>
      <c r="D4" s="196"/>
      <c r="E4" s="196"/>
      <c r="F4" s="196"/>
      <c r="G4" s="1"/>
    </row>
    <row r="5" spans="1:8" ht="12" customHeight="1" x14ac:dyDescent="0.2">
      <c r="A5" s="1"/>
      <c r="B5" s="1"/>
      <c r="C5" s="196"/>
      <c r="D5" s="196"/>
      <c r="E5" s="196"/>
      <c r="F5" s="196"/>
      <c r="G5" s="1"/>
      <c r="H5" s="2" t="s">
        <v>163</v>
      </c>
    </row>
    <row r="6" spans="1:8" x14ac:dyDescent="0.2">
      <c r="A6" s="1"/>
      <c r="B6" s="1"/>
      <c r="C6" s="3"/>
      <c r="D6" s="3"/>
      <c r="E6" s="3"/>
      <c r="F6" s="3"/>
      <c r="G6" s="1"/>
      <c r="H6" s="2" t="s">
        <v>6</v>
      </c>
    </row>
    <row r="7" spans="1:8" x14ac:dyDescent="0.2">
      <c r="A7" s="1"/>
      <c r="B7" s="1"/>
      <c r="C7" s="1"/>
      <c r="D7" s="1"/>
      <c r="E7" s="1"/>
      <c r="F7" s="1"/>
      <c r="G7" s="1"/>
    </row>
    <row r="8" spans="1:8" ht="12" customHeight="1" x14ac:dyDescent="0.2">
      <c r="A8" s="1"/>
      <c r="B8" s="1"/>
      <c r="C8" s="198" t="s">
        <v>2</v>
      </c>
      <c r="D8" s="198"/>
      <c r="E8" s="198"/>
      <c r="F8" s="198"/>
      <c r="G8" s="1"/>
    </row>
    <row r="9" spans="1:8" ht="12" customHeight="1" x14ac:dyDescent="0.2">
      <c r="A9" s="1"/>
      <c r="B9" s="1"/>
      <c r="C9" s="198"/>
      <c r="D9" s="198"/>
      <c r="E9" s="198"/>
      <c r="F9" s="198"/>
      <c r="G9" s="1"/>
    </row>
    <row r="10" spans="1:8" ht="12" customHeight="1" x14ac:dyDescent="0.2">
      <c r="A10" s="1"/>
      <c r="B10" s="1"/>
      <c r="C10" s="198"/>
      <c r="D10" s="198"/>
      <c r="E10" s="198"/>
      <c r="F10" s="198"/>
      <c r="G10" s="1"/>
    </row>
    <row r="11" spans="1:8" ht="12" customHeight="1" x14ac:dyDescent="0.2">
      <c r="A11" s="1"/>
      <c r="B11" s="1"/>
      <c r="C11" s="198"/>
      <c r="D11" s="198"/>
      <c r="E11" s="198"/>
      <c r="F11" s="198"/>
      <c r="G11" s="1"/>
    </row>
    <row r="12" spans="1:8" ht="12" customHeight="1" x14ac:dyDescent="0.2">
      <c r="A12" s="1"/>
      <c r="B12" s="1"/>
      <c r="C12" s="133"/>
      <c r="D12" s="133"/>
      <c r="E12" s="133"/>
      <c r="F12" s="133"/>
      <c r="G12" s="1"/>
    </row>
    <row r="13" spans="1:8" ht="12" customHeight="1" x14ac:dyDescent="0.2">
      <c r="A13" s="1"/>
      <c r="B13" s="1"/>
      <c r="C13" s="133"/>
      <c r="D13" s="133"/>
      <c r="E13" s="133"/>
      <c r="F13" s="133"/>
      <c r="G13" s="1"/>
    </row>
    <row r="14" spans="1:8" ht="12" customHeight="1" x14ac:dyDescent="0.2">
      <c r="A14" s="1"/>
      <c r="B14" s="1"/>
      <c r="C14" s="133"/>
      <c r="D14" s="133"/>
      <c r="E14" s="133"/>
      <c r="F14" s="133"/>
      <c r="G14" s="1"/>
    </row>
    <row r="15" spans="1:8" ht="12" customHeight="1" x14ac:dyDescent="0.2">
      <c r="A15" s="1"/>
      <c r="B15" s="1"/>
      <c r="C15" s="199"/>
      <c r="D15" s="199"/>
      <c r="E15" s="199"/>
      <c r="F15" s="199"/>
      <c r="G15" s="1"/>
    </row>
    <row r="16" spans="1:8" ht="20.45" customHeight="1" x14ac:dyDescent="0.2">
      <c r="A16" s="1"/>
      <c r="B16" s="1"/>
      <c r="C16" s="199"/>
      <c r="D16" s="199"/>
      <c r="E16" s="199"/>
      <c r="F16" s="199"/>
      <c r="G16" s="1"/>
    </row>
    <row r="17" spans="1:7" x14ac:dyDescent="0.2">
      <c r="A17" s="1"/>
      <c r="B17" s="1"/>
      <c r="C17" s="1"/>
      <c r="D17" s="1"/>
      <c r="E17" s="1"/>
      <c r="F17" s="1"/>
      <c r="G17" s="1"/>
    </row>
    <row r="18" spans="1:7" x14ac:dyDescent="0.2">
      <c r="A18" s="1"/>
      <c r="B18" s="1"/>
      <c r="C18" s="4" t="s">
        <v>3</v>
      </c>
      <c r="D18" s="5" t="s">
        <v>4</v>
      </c>
      <c r="E18" s="1"/>
      <c r="F18" s="1"/>
      <c r="G18" s="1"/>
    </row>
    <row r="19" spans="1:7" x14ac:dyDescent="0.2">
      <c r="A19" s="1"/>
      <c r="B19" s="1"/>
      <c r="C19" s="1" t="s">
        <v>5</v>
      </c>
      <c r="D19" s="92" t="s">
        <v>163</v>
      </c>
      <c r="E19" s="1"/>
      <c r="F19" s="1"/>
      <c r="G19" s="1"/>
    </row>
    <row r="20" spans="1:7" x14ac:dyDescent="0.2">
      <c r="A20" s="1"/>
      <c r="B20" s="1"/>
      <c r="C20" s="1" t="s">
        <v>7</v>
      </c>
      <c r="D20" s="92" t="s">
        <v>163</v>
      </c>
      <c r="E20" s="1"/>
      <c r="F20" s="1"/>
      <c r="G20" s="1"/>
    </row>
    <row r="21" spans="1:7" x14ac:dyDescent="0.2">
      <c r="A21" s="1"/>
      <c r="B21" s="1"/>
      <c r="C21" s="1" t="s">
        <v>8</v>
      </c>
      <c r="D21" s="92" t="s">
        <v>163</v>
      </c>
      <c r="E21" s="1"/>
      <c r="F21" s="1"/>
      <c r="G21" s="1"/>
    </row>
    <row r="22" spans="1:7" x14ac:dyDescent="0.2">
      <c r="A22" s="1"/>
      <c r="B22" s="1"/>
      <c r="C22" s="1" t="s">
        <v>9</v>
      </c>
      <c r="D22" s="92" t="s">
        <v>163</v>
      </c>
      <c r="E22" s="1"/>
      <c r="F22" s="1"/>
      <c r="G22" s="1"/>
    </row>
    <row r="23" spans="1:7" x14ac:dyDescent="0.2">
      <c r="A23" s="1"/>
      <c r="B23" s="1"/>
      <c r="C23" s="1" t="s">
        <v>10</v>
      </c>
      <c r="D23" s="92" t="s">
        <v>163</v>
      </c>
      <c r="E23" s="1"/>
      <c r="F23" s="1"/>
      <c r="G23" s="1"/>
    </row>
    <row r="24" spans="1:7" x14ac:dyDescent="0.2">
      <c r="A24" s="1"/>
      <c r="B24" s="1"/>
      <c r="C24" s="1"/>
      <c r="D24" s="1"/>
      <c r="E24" s="1"/>
      <c r="F24" s="1"/>
      <c r="G24" s="1"/>
    </row>
    <row r="25" spans="1:7" x14ac:dyDescent="0.2">
      <c r="A25" s="1"/>
      <c r="B25" s="1"/>
      <c r="C25" s="1"/>
      <c r="D25" s="1"/>
      <c r="E25" s="1"/>
      <c r="F25" s="1"/>
      <c r="G25" s="1"/>
    </row>
    <row r="26" spans="1:7" x14ac:dyDescent="0.2">
      <c r="A26" s="1"/>
      <c r="B26" s="1"/>
      <c r="C26" s="1"/>
      <c r="D26" s="1"/>
      <c r="E26" s="197" t="s">
        <v>11</v>
      </c>
      <c r="F26" s="197"/>
      <c r="G26" s="1"/>
    </row>
    <row r="27" spans="1:7" x14ac:dyDescent="0.2">
      <c r="A27" s="1"/>
      <c r="B27" s="1"/>
      <c r="C27" s="1"/>
      <c r="D27" s="1"/>
      <c r="E27" s="1"/>
      <c r="F27" s="1"/>
      <c r="G27" s="1"/>
    </row>
    <row r="28" spans="1:7" x14ac:dyDescent="0.2">
      <c r="A28" s="1"/>
      <c r="B28" s="1"/>
      <c r="C28" s="3" t="s">
        <v>12</v>
      </c>
      <c r="D28" s="1"/>
      <c r="E28" s="1"/>
      <c r="F28" s="1"/>
      <c r="G28" s="1"/>
    </row>
    <row r="29" spans="1:7" x14ac:dyDescent="0.2">
      <c r="A29" s="1"/>
      <c r="B29" s="1"/>
      <c r="C29" s="6" t="s">
        <v>13</v>
      </c>
      <c r="D29" s="7"/>
      <c r="E29" s="1"/>
      <c r="F29" s="1"/>
      <c r="G29" s="1"/>
    </row>
    <row r="30" spans="1:7" x14ac:dyDescent="0.2">
      <c r="A30" s="1"/>
      <c r="B30" s="1"/>
      <c r="C30" s="6" t="s">
        <v>14</v>
      </c>
      <c r="D30" s="8"/>
      <c r="E30" s="1"/>
      <c r="F30" s="1"/>
      <c r="G30" s="1"/>
    </row>
    <row r="31" spans="1:7" x14ac:dyDescent="0.2">
      <c r="A31" s="1"/>
      <c r="B31" s="1"/>
      <c r="C31" s="1"/>
      <c r="D31" s="1"/>
      <c r="E31" s="1"/>
      <c r="F31" s="1"/>
      <c r="G31" s="1"/>
    </row>
  </sheetData>
  <mergeCells count="4">
    <mergeCell ref="C3:F5"/>
    <mergeCell ref="E26:F26"/>
    <mergeCell ref="C8:F11"/>
    <mergeCell ref="C15:F16"/>
  </mergeCells>
  <conditionalFormatting sqref="D19:D23">
    <cfRule type="cellIs" dxfId="30" priority="1" operator="equal">
      <formula>"Nē"</formula>
    </cfRule>
    <cfRule type="cellIs" dxfId="29" priority="2" operator="equal">
      <formula>"JĀ"</formula>
    </cfRule>
  </conditionalFormatting>
  <dataValidations count="1">
    <dataValidation type="list" allowBlank="1" showInputMessage="1" showErrorMessage="1" sqref="D19:D23" xr:uid="{00000000-0002-0000-0000-000000000000}">
      <formula1>$H$5:$H$6</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R56"/>
  <sheetViews>
    <sheetView topLeftCell="A3" zoomScale="80" zoomScaleNormal="80" workbookViewId="0">
      <selection activeCell="P8" sqref="P8"/>
    </sheetView>
  </sheetViews>
  <sheetFormatPr defaultColWidth="0" defaultRowHeight="12" zeroHeight="1" outlineLevelRow="1" outlineLevelCol="1" x14ac:dyDescent="0.2"/>
  <cols>
    <col min="1" max="1" width="8.85546875" style="1" customWidth="1"/>
    <col min="2" max="2" width="20.7109375" style="1" customWidth="1" outlineLevel="1"/>
    <col min="3" max="3" width="13.7109375" style="1" customWidth="1" outlineLevel="1"/>
    <col min="4" max="4" width="3.7109375" style="1" customWidth="1"/>
    <col min="5" max="5" width="20.7109375" style="1" customWidth="1" outlineLevel="1"/>
    <col min="6" max="6" width="13.7109375" style="1" customWidth="1" outlineLevel="1"/>
    <col min="7" max="7" width="3.7109375" style="1" customWidth="1"/>
    <col min="8" max="8" width="20.7109375" style="1" customWidth="1" outlineLevel="1"/>
    <col min="9" max="9" width="13.7109375" style="1" customWidth="1" outlineLevel="1"/>
    <col min="10" max="10" width="3.7109375" style="1" customWidth="1"/>
    <col min="11" max="11" width="20.7109375" style="1" customWidth="1" outlineLevel="1"/>
    <col min="12" max="12" width="13.7109375" style="1" customWidth="1" outlineLevel="1"/>
    <col min="13" max="13" width="3.7109375" style="1" customWidth="1"/>
    <col min="14" max="14" width="20.7109375" style="1" customWidth="1" outlineLevel="1"/>
    <col min="15" max="15" width="13.7109375" style="1" customWidth="1" outlineLevel="1"/>
    <col min="16" max="16" width="3.7109375" style="1" customWidth="1"/>
    <col min="17" max="17" width="8.140625" style="1" customWidth="1"/>
    <col min="18" max="18" width="0" style="1" hidden="1" customWidth="1"/>
    <col min="19" max="16384" width="8.85546875" style="1" hidden="1"/>
  </cols>
  <sheetData>
    <row r="1" spans="2:18" x14ac:dyDescent="0.2"/>
    <row r="2" spans="2:18" ht="15" x14ac:dyDescent="0.25">
      <c r="B2" s="216" t="s">
        <v>140</v>
      </c>
      <c r="C2" s="216"/>
      <c r="D2" s="216"/>
      <c r="E2" s="216"/>
      <c r="F2" s="216"/>
      <c r="G2" s="216"/>
      <c r="H2" s="216"/>
      <c r="I2" s="216"/>
      <c r="J2" s="216"/>
      <c r="K2" s="216"/>
      <c r="L2" s="216"/>
      <c r="M2" s="216"/>
      <c r="N2" s="216"/>
      <c r="O2" s="216"/>
    </row>
    <row r="3" spans="2:18" x14ac:dyDescent="0.2"/>
    <row r="4" spans="2:18" outlineLevel="1" x14ac:dyDescent="0.2">
      <c r="B4" s="109" t="s">
        <v>141</v>
      </c>
      <c r="C4" s="108"/>
      <c r="D4" s="108"/>
      <c r="E4" s="108"/>
      <c r="F4" s="108"/>
      <c r="G4" s="108"/>
      <c r="H4" s="108"/>
      <c r="I4" s="108"/>
    </row>
    <row r="5" spans="2:18" outlineLevel="1" x14ac:dyDescent="0.2">
      <c r="B5" s="112">
        <v>-0.05</v>
      </c>
      <c r="C5" s="108"/>
      <c r="D5" s="108"/>
      <c r="E5" s="108"/>
      <c r="F5" s="108"/>
      <c r="G5" s="108"/>
      <c r="H5" s="108"/>
      <c r="I5" s="108"/>
    </row>
    <row r="6" spans="2:18" outlineLevel="1" x14ac:dyDescent="0.2">
      <c r="B6" s="112">
        <v>-0.01</v>
      </c>
      <c r="C6" s="108"/>
      <c r="D6" s="108"/>
      <c r="E6" s="108"/>
      <c r="F6" s="108"/>
      <c r="G6" s="108"/>
      <c r="H6" s="108"/>
      <c r="I6" s="108"/>
    </row>
    <row r="7" spans="2:18" outlineLevel="1" x14ac:dyDescent="0.2">
      <c r="B7" s="112">
        <v>0.01</v>
      </c>
      <c r="C7" s="108"/>
      <c r="D7" s="108"/>
      <c r="E7" s="108"/>
      <c r="F7" s="108"/>
      <c r="G7" s="108"/>
      <c r="H7" s="108"/>
      <c r="I7" s="108"/>
    </row>
    <row r="8" spans="2:18" outlineLevel="1" x14ac:dyDescent="0.2">
      <c r="B8" s="112">
        <v>0.05</v>
      </c>
    </row>
    <row r="9" spans="2:18" x14ac:dyDescent="0.2">
      <c r="B9" s="108"/>
    </row>
    <row r="10" spans="2:18" ht="15" x14ac:dyDescent="0.2">
      <c r="B10" s="215" t="s">
        <v>5</v>
      </c>
      <c r="C10" s="215"/>
      <c r="D10" s="119"/>
      <c r="E10" s="215" t="s">
        <v>7</v>
      </c>
      <c r="F10" s="215"/>
      <c r="H10" s="215" t="s">
        <v>72</v>
      </c>
      <c r="I10" s="215"/>
      <c r="K10" s="215" t="s">
        <v>86</v>
      </c>
      <c r="L10" s="215"/>
      <c r="N10" s="215" t="s">
        <v>90</v>
      </c>
      <c r="O10" s="215"/>
    </row>
    <row r="11" spans="2:18" ht="15" x14ac:dyDescent="0.2">
      <c r="B11" s="215"/>
      <c r="C11" s="215"/>
      <c r="D11" s="119"/>
      <c r="E11" s="215"/>
      <c r="F11" s="215"/>
      <c r="H11" s="215"/>
      <c r="I11" s="215"/>
      <c r="K11" s="215"/>
      <c r="L11" s="215"/>
      <c r="N11" s="215"/>
      <c r="O11" s="215"/>
    </row>
    <row r="12" spans="2:18" x14ac:dyDescent="0.2"/>
    <row r="13" spans="2:18" x14ac:dyDescent="0.2">
      <c r="B13" s="214" t="s">
        <v>142</v>
      </c>
      <c r="C13" s="113" t="s">
        <v>143</v>
      </c>
      <c r="D13" s="109"/>
      <c r="E13" s="217" t="s">
        <v>144</v>
      </c>
      <c r="F13" s="113" t="s">
        <v>145</v>
      </c>
      <c r="H13" s="214" t="s">
        <v>142</v>
      </c>
      <c r="I13" s="113" t="s">
        <v>143</v>
      </c>
      <c r="K13" s="217" t="s">
        <v>144</v>
      </c>
      <c r="L13" s="113" t="s">
        <v>145</v>
      </c>
      <c r="N13" s="217" t="s">
        <v>144</v>
      </c>
      <c r="O13" s="113" t="s">
        <v>145</v>
      </c>
    </row>
    <row r="14" spans="2:18" x14ac:dyDescent="0.2">
      <c r="B14" s="214"/>
      <c r="C14" s="141">
        <f>NPV_Baseline_I!Q60</f>
        <v>0</v>
      </c>
      <c r="D14" s="120"/>
      <c r="E14" s="217"/>
      <c r="F14" s="110"/>
      <c r="G14" s="97"/>
      <c r="H14" s="214"/>
      <c r="I14" s="141">
        <f>NPV_PPP_partnership!Q86</f>
        <v>0</v>
      </c>
      <c r="J14" s="97"/>
      <c r="K14" s="217"/>
      <c r="L14" s="110"/>
      <c r="M14" s="97"/>
      <c r="N14" s="217"/>
      <c r="O14" s="110"/>
      <c r="P14" s="97"/>
      <c r="Q14" s="97"/>
      <c r="R14" s="97"/>
    </row>
    <row r="15" spans="2:18" x14ac:dyDescent="0.2">
      <c r="B15" s="114">
        <v>-0.05</v>
      </c>
      <c r="C15" s="115"/>
      <c r="D15" s="121"/>
      <c r="E15" s="114"/>
      <c r="F15" s="115"/>
      <c r="G15" s="97"/>
      <c r="H15" s="114">
        <v>-0.05</v>
      </c>
      <c r="I15" s="115"/>
      <c r="J15" s="97"/>
      <c r="K15" s="114"/>
      <c r="L15" s="115"/>
      <c r="M15" s="97"/>
      <c r="N15" s="114"/>
      <c r="O15" s="115"/>
      <c r="P15" s="97"/>
      <c r="Q15" s="97"/>
      <c r="R15" s="97"/>
    </row>
    <row r="16" spans="2:18" x14ac:dyDescent="0.2">
      <c r="B16" s="111" t="s">
        <v>146</v>
      </c>
      <c r="C16" s="117" t="str">
        <f>IFERROR((C15-C14)/C14,"-")</f>
        <v>-</v>
      </c>
      <c r="D16" s="122"/>
      <c r="E16" s="111" t="s">
        <v>146</v>
      </c>
      <c r="F16" s="117" t="str">
        <f>IFERROR((F15-F14)/F14,"-")</f>
        <v>-</v>
      </c>
      <c r="G16" s="97"/>
      <c r="H16" s="111" t="s">
        <v>146</v>
      </c>
      <c r="I16" s="117" t="str">
        <f>IFERROR((I15-I14)/I14,"-")</f>
        <v>-</v>
      </c>
      <c r="J16" s="97"/>
      <c r="K16" s="111" t="s">
        <v>146</v>
      </c>
      <c r="L16" s="117" t="str">
        <f>IFERROR((L15-L14)/L14,"-")</f>
        <v>-</v>
      </c>
      <c r="M16" s="97"/>
      <c r="N16" s="111" t="s">
        <v>146</v>
      </c>
      <c r="O16" s="117" t="str">
        <f>IFERROR((O15-O14)/O14,"-")</f>
        <v>-</v>
      </c>
      <c r="P16" s="97"/>
      <c r="Q16" s="97"/>
      <c r="R16" s="97"/>
    </row>
    <row r="17" spans="2:18" x14ac:dyDescent="0.2">
      <c r="B17" s="114">
        <v>-0.01</v>
      </c>
      <c r="C17" s="115"/>
      <c r="D17" s="121"/>
      <c r="E17" s="114"/>
      <c r="F17" s="115"/>
      <c r="G17" s="97"/>
      <c r="H17" s="114">
        <v>-0.01</v>
      </c>
      <c r="I17" s="115"/>
      <c r="J17" s="97"/>
      <c r="K17" s="114"/>
      <c r="L17" s="115"/>
      <c r="M17" s="97"/>
      <c r="N17" s="114"/>
      <c r="O17" s="115"/>
      <c r="P17" s="97"/>
      <c r="Q17" s="97"/>
      <c r="R17" s="97"/>
    </row>
    <row r="18" spans="2:18" x14ac:dyDescent="0.2">
      <c r="B18" s="111" t="s">
        <v>146</v>
      </c>
      <c r="C18" s="117" t="str">
        <f>IFERROR((C17-C14)/C14,"-")</f>
        <v>-</v>
      </c>
      <c r="D18" s="122"/>
      <c r="E18" s="111" t="s">
        <v>146</v>
      </c>
      <c r="F18" s="117" t="str">
        <f>IFERROR((F17-F14)/F14,"-")</f>
        <v>-</v>
      </c>
      <c r="G18" s="97"/>
      <c r="H18" s="111" t="s">
        <v>146</v>
      </c>
      <c r="I18" s="117" t="str">
        <f>IFERROR((I17-I14)/I14,"-")</f>
        <v>-</v>
      </c>
      <c r="J18" s="97"/>
      <c r="K18" s="111" t="s">
        <v>146</v>
      </c>
      <c r="L18" s="117" t="str">
        <f>IFERROR((L17-L14)/L14,"-")</f>
        <v>-</v>
      </c>
      <c r="M18" s="97"/>
      <c r="N18" s="111" t="s">
        <v>146</v>
      </c>
      <c r="O18" s="117" t="str">
        <f>IFERROR((O17-O14)/O14,"-")</f>
        <v>-</v>
      </c>
      <c r="P18" s="97"/>
      <c r="Q18" s="147"/>
      <c r="R18" s="97"/>
    </row>
    <row r="19" spans="2:18" x14ac:dyDescent="0.2">
      <c r="B19" s="114">
        <v>0.01</v>
      </c>
      <c r="C19" s="115"/>
      <c r="D19" s="121"/>
      <c r="E19" s="114"/>
      <c r="F19" s="115"/>
      <c r="G19" s="97"/>
      <c r="H19" s="114">
        <v>0.01</v>
      </c>
      <c r="I19" s="115"/>
      <c r="J19" s="97"/>
      <c r="K19" s="114"/>
      <c r="L19" s="115"/>
      <c r="M19" s="97"/>
      <c r="N19" s="114"/>
      <c r="O19" s="115"/>
      <c r="P19" s="97"/>
      <c r="Q19" s="97"/>
      <c r="R19" s="97"/>
    </row>
    <row r="20" spans="2:18" x14ac:dyDescent="0.2">
      <c r="B20" s="111" t="s">
        <v>146</v>
      </c>
      <c r="C20" s="117" t="str">
        <f>IFERROR((C19-C14)/C14,"-")</f>
        <v>-</v>
      </c>
      <c r="D20" s="122"/>
      <c r="E20" s="111" t="s">
        <v>146</v>
      </c>
      <c r="F20" s="117" t="str">
        <f>IFERROR((F19-F14)/F14,"-")</f>
        <v>-</v>
      </c>
      <c r="G20" s="97"/>
      <c r="H20" s="111" t="s">
        <v>146</v>
      </c>
      <c r="I20" s="117" t="str">
        <f>IFERROR((I19-I14)/I14,"-")</f>
        <v>-</v>
      </c>
      <c r="J20" s="97"/>
      <c r="K20" s="111" t="s">
        <v>146</v>
      </c>
      <c r="L20" s="117" t="str">
        <f>IFERROR((L19-L14)/L14,"-")</f>
        <v>-</v>
      </c>
      <c r="M20" s="97"/>
      <c r="N20" s="111" t="s">
        <v>146</v>
      </c>
      <c r="O20" s="117" t="str">
        <f>IFERROR((O19-O14)/O14,"-")</f>
        <v>-</v>
      </c>
      <c r="P20" s="97"/>
      <c r="Q20" s="97"/>
      <c r="R20" s="97"/>
    </row>
    <row r="21" spans="2:18" x14ac:dyDescent="0.2">
      <c r="B21" s="114">
        <v>0.05</v>
      </c>
      <c r="C21" s="115"/>
      <c r="D21" s="121"/>
      <c r="E21" s="114"/>
      <c r="F21" s="115"/>
      <c r="G21" s="97"/>
      <c r="H21" s="114">
        <v>0.05</v>
      </c>
      <c r="I21" s="115"/>
      <c r="J21" s="97"/>
      <c r="K21" s="114"/>
      <c r="L21" s="115"/>
      <c r="M21" s="97"/>
      <c r="N21" s="114"/>
      <c r="O21" s="115"/>
      <c r="P21" s="97"/>
      <c r="Q21" s="97"/>
      <c r="R21" s="97"/>
    </row>
    <row r="22" spans="2:18" x14ac:dyDescent="0.2">
      <c r="B22" s="111" t="s">
        <v>146</v>
      </c>
      <c r="C22" s="117" t="str">
        <f>IFERROR((C21-C14)/C14,"-")</f>
        <v>-</v>
      </c>
      <c r="D22" s="122"/>
      <c r="E22" s="111" t="s">
        <v>146</v>
      </c>
      <c r="F22" s="117" t="str">
        <f>IFERROR((F21-F14)/F14,"-")</f>
        <v>-</v>
      </c>
      <c r="G22" s="97"/>
      <c r="H22" s="111" t="s">
        <v>146</v>
      </c>
      <c r="I22" s="117" t="str">
        <f>IFERROR((I21-I14)/I14,"-")</f>
        <v>-</v>
      </c>
      <c r="J22" s="97"/>
      <c r="K22" s="111" t="s">
        <v>146</v>
      </c>
      <c r="L22" s="117" t="str">
        <f>IFERROR((L21-L14)/L14,"-")</f>
        <v>-</v>
      </c>
      <c r="M22" s="97"/>
      <c r="N22" s="111" t="s">
        <v>146</v>
      </c>
      <c r="O22" s="117" t="str">
        <f>IFERROR((O21-O14)/O14,"-")</f>
        <v>-</v>
      </c>
      <c r="P22" s="97"/>
      <c r="Q22" s="97"/>
      <c r="R22" s="97"/>
    </row>
    <row r="23" spans="2:18" x14ac:dyDescent="0.2">
      <c r="B23" s="97"/>
      <c r="C23" s="97"/>
      <c r="D23" s="97"/>
      <c r="E23" s="97"/>
      <c r="F23" s="97"/>
      <c r="G23" s="97"/>
      <c r="H23" s="97"/>
      <c r="I23" s="97"/>
      <c r="J23" s="97"/>
      <c r="K23" s="97"/>
      <c r="L23" s="97"/>
      <c r="M23" s="97"/>
      <c r="N23" s="97"/>
      <c r="O23" s="97"/>
      <c r="P23" s="97"/>
      <c r="Q23" s="97"/>
      <c r="R23" s="97"/>
    </row>
    <row r="24" spans="2:18" ht="12" customHeight="1" x14ac:dyDescent="0.2">
      <c r="B24" s="215" t="s">
        <v>5</v>
      </c>
      <c r="C24" s="215"/>
      <c r="D24" s="97"/>
      <c r="E24" s="97"/>
      <c r="F24" s="97"/>
      <c r="G24" s="97"/>
      <c r="H24" s="215" t="s">
        <v>72</v>
      </c>
      <c r="I24" s="215"/>
      <c r="J24" s="97"/>
      <c r="K24" s="97"/>
      <c r="L24" s="97"/>
      <c r="M24" s="97"/>
      <c r="N24" s="97"/>
      <c r="O24" s="97"/>
      <c r="P24" s="97"/>
      <c r="Q24" s="97"/>
      <c r="R24" s="97"/>
    </row>
    <row r="25" spans="2:18" ht="12" customHeight="1" x14ac:dyDescent="0.2">
      <c r="B25" s="215"/>
      <c r="C25" s="215"/>
      <c r="D25" s="97"/>
      <c r="E25" s="97"/>
      <c r="F25" s="97"/>
      <c r="G25" s="97"/>
      <c r="H25" s="215"/>
      <c r="I25" s="215"/>
      <c r="J25" s="97"/>
      <c r="K25" s="97"/>
      <c r="L25" s="97"/>
      <c r="M25" s="97"/>
      <c r="N25" s="97"/>
      <c r="O25" s="97"/>
      <c r="P25" s="97"/>
      <c r="Q25" s="97"/>
      <c r="R25" s="97"/>
    </row>
    <row r="26" spans="2:18" x14ac:dyDescent="0.2">
      <c r="D26" s="97"/>
      <c r="E26" s="97"/>
      <c r="F26" s="97"/>
      <c r="G26" s="97"/>
      <c r="J26" s="97"/>
      <c r="K26" s="97"/>
      <c r="L26" s="97"/>
      <c r="M26" s="97"/>
      <c r="N26" s="97"/>
      <c r="O26" s="97"/>
      <c r="P26" s="97"/>
      <c r="Q26" s="97"/>
      <c r="R26" s="97"/>
    </row>
    <row r="27" spans="2:18" ht="12" customHeight="1" x14ac:dyDescent="0.2">
      <c r="B27" s="214" t="s">
        <v>147</v>
      </c>
      <c r="C27" s="113" t="s">
        <v>143</v>
      </c>
      <c r="D27" s="97"/>
      <c r="E27" s="97"/>
      <c r="F27" s="97"/>
      <c r="G27" s="97"/>
      <c r="H27" s="214" t="s">
        <v>147</v>
      </c>
      <c r="I27" s="113" t="s">
        <v>143</v>
      </c>
      <c r="J27" s="97"/>
      <c r="K27" s="97"/>
      <c r="L27" s="97"/>
      <c r="M27" s="97"/>
      <c r="N27" s="97"/>
      <c r="O27" s="97"/>
      <c r="P27" s="97"/>
      <c r="Q27" s="97"/>
      <c r="R27" s="97"/>
    </row>
    <row r="28" spans="2:18" x14ac:dyDescent="0.2">
      <c r="B28" s="214"/>
      <c r="C28" s="141">
        <f>NPV_Baseline_I!Q60</f>
        <v>0</v>
      </c>
      <c r="D28" s="97"/>
      <c r="E28" s="97"/>
      <c r="F28" s="97"/>
      <c r="G28" s="97"/>
      <c r="H28" s="214"/>
      <c r="I28" s="141">
        <f>NPV_PPP_partnership!Q86</f>
        <v>0</v>
      </c>
      <c r="J28" s="97"/>
      <c r="K28" s="97"/>
      <c r="L28" s="97"/>
      <c r="M28" s="97"/>
      <c r="N28" s="97"/>
      <c r="O28" s="97"/>
      <c r="P28" s="97"/>
      <c r="Q28" s="97"/>
      <c r="R28" s="97"/>
    </row>
    <row r="29" spans="2:18" x14ac:dyDescent="0.2">
      <c r="B29" s="114">
        <v>-0.05</v>
      </c>
      <c r="C29" s="115"/>
      <c r="D29" s="97"/>
      <c r="E29" s="97"/>
      <c r="F29" s="97"/>
      <c r="G29" s="97"/>
      <c r="H29" s="114">
        <v>-0.05</v>
      </c>
      <c r="I29" s="115"/>
      <c r="J29" s="97"/>
      <c r="K29" s="97"/>
      <c r="L29" s="97"/>
      <c r="M29" s="97"/>
      <c r="N29" s="97"/>
      <c r="O29" s="97"/>
      <c r="P29" s="97"/>
      <c r="Q29" s="97"/>
      <c r="R29" s="97"/>
    </row>
    <row r="30" spans="2:18" x14ac:dyDescent="0.2">
      <c r="B30" s="111" t="s">
        <v>146</v>
      </c>
      <c r="C30" s="117" t="str">
        <f>IFERROR((C29-C28)/C28,"-")</f>
        <v>-</v>
      </c>
      <c r="D30" s="97"/>
      <c r="E30" s="97"/>
      <c r="F30" s="97"/>
      <c r="G30" s="97"/>
      <c r="H30" s="111" t="s">
        <v>146</v>
      </c>
      <c r="I30" s="117" t="str">
        <f>IFERROR((I29-I28)/I28,"-")</f>
        <v>-</v>
      </c>
      <c r="J30" s="97"/>
      <c r="K30" s="97"/>
      <c r="L30" s="97"/>
      <c r="M30" s="97"/>
      <c r="N30" s="97"/>
      <c r="O30" s="97"/>
      <c r="P30" s="97"/>
      <c r="Q30" s="97"/>
      <c r="R30" s="97"/>
    </row>
    <row r="31" spans="2:18" x14ac:dyDescent="0.2">
      <c r="B31" s="114">
        <v>-0.01</v>
      </c>
      <c r="C31" s="115"/>
      <c r="H31" s="114">
        <v>-0.01</v>
      </c>
      <c r="I31" s="115"/>
    </row>
    <row r="32" spans="2:18" x14ac:dyDescent="0.2">
      <c r="B32" s="111" t="s">
        <v>146</v>
      </c>
      <c r="C32" s="117" t="str">
        <f>IFERROR((C31-C28)/C28,"-")</f>
        <v>-</v>
      </c>
      <c r="H32" s="111" t="s">
        <v>146</v>
      </c>
      <c r="I32" s="117" t="str">
        <f>IFERROR((I31-I28)/I28,"-")</f>
        <v>-</v>
      </c>
    </row>
    <row r="33" spans="2:9" x14ac:dyDescent="0.2">
      <c r="B33" s="114">
        <v>0.01</v>
      </c>
      <c r="C33" s="115"/>
      <c r="H33" s="114">
        <v>0.01</v>
      </c>
      <c r="I33" s="115"/>
    </row>
    <row r="34" spans="2:9" x14ac:dyDescent="0.2">
      <c r="B34" s="111" t="s">
        <v>146</v>
      </c>
      <c r="C34" s="117" t="str">
        <f>IFERROR((C33-C28)/C28,"-")</f>
        <v>-</v>
      </c>
      <c r="H34" s="111" t="s">
        <v>146</v>
      </c>
      <c r="I34" s="117" t="str">
        <f>IFERROR((I33-I28)/I28,"-")</f>
        <v>-</v>
      </c>
    </row>
    <row r="35" spans="2:9" x14ac:dyDescent="0.2">
      <c r="B35" s="114">
        <v>0.05</v>
      </c>
      <c r="C35" s="115"/>
      <c r="H35" s="114">
        <v>0.05</v>
      </c>
      <c r="I35" s="115"/>
    </row>
    <row r="36" spans="2:9" x14ac:dyDescent="0.2">
      <c r="B36" s="111" t="s">
        <v>146</v>
      </c>
      <c r="C36" s="117" t="str">
        <f>IFERROR((C35-C28)/C28,"-")</f>
        <v>-</v>
      </c>
      <c r="H36" s="111" t="s">
        <v>146</v>
      </c>
      <c r="I36" s="117" t="str">
        <f>IFERROR((I35-I28)/I28,"-")</f>
        <v>-</v>
      </c>
    </row>
    <row r="37" spans="2:9" x14ac:dyDescent="0.2"/>
    <row r="38" spans="2:9" x14ac:dyDescent="0.2">
      <c r="B38" s="215" t="s">
        <v>5</v>
      </c>
      <c r="C38" s="215"/>
      <c r="D38" s="97"/>
      <c r="E38" s="97"/>
      <c r="F38" s="97"/>
      <c r="G38" s="97"/>
      <c r="H38" s="215" t="s">
        <v>72</v>
      </c>
      <c r="I38" s="215"/>
    </row>
    <row r="39" spans="2:9" x14ac:dyDescent="0.2">
      <c r="B39" s="215"/>
      <c r="C39" s="215"/>
      <c r="D39" s="97"/>
      <c r="E39" s="97"/>
      <c r="F39" s="97"/>
      <c r="G39" s="97"/>
      <c r="H39" s="215"/>
      <c r="I39" s="215"/>
    </row>
    <row r="40" spans="2:9" x14ac:dyDescent="0.2">
      <c r="D40" s="97"/>
      <c r="E40" s="97"/>
      <c r="F40" s="97"/>
      <c r="G40" s="97"/>
    </row>
    <row r="41" spans="2:9" x14ac:dyDescent="0.2">
      <c r="B41" s="214" t="s">
        <v>148</v>
      </c>
      <c r="C41" s="113" t="s">
        <v>143</v>
      </c>
      <c r="D41" s="97"/>
      <c r="E41" s="97"/>
      <c r="F41" s="97"/>
      <c r="G41" s="97"/>
      <c r="H41" s="214" t="s">
        <v>148</v>
      </c>
      <c r="I41" s="113" t="s">
        <v>143</v>
      </c>
    </row>
    <row r="42" spans="2:9" x14ac:dyDescent="0.2">
      <c r="B42" s="214"/>
      <c r="C42" s="141">
        <f>NPV_Baseline_I!Q60</f>
        <v>0</v>
      </c>
      <c r="D42" s="97"/>
      <c r="E42" s="97"/>
      <c r="F42" s="97"/>
      <c r="G42" s="97"/>
      <c r="H42" s="214"/>
      <c r="I42" s="141">
        <f>NPV_PPP_partnership!Q86</f>
        <v>0</v>
      </c>
    </row>
    <row r="43" spans="2:9" x14ac:dyDescent="0.2">
      <c r="B43" s="114">
        <v>-0.05</v>
      </c>
      <c r="C43" s="115"/>
      <c r="D43" s="97"/>
      <c r="E43" s="97"/>
      <c r="F43" s="97"/>
      <c r="G43" s="97"/>
      <c r="H43" s="114">
        <v>-0.05</v>
      </c>
      <c r="I43" s="115"/>
    </row>
    <row r="44" spans="2:9" x14ac:dyDescent="0.2">
      <c r="B44" s="111" t="s">
        <v>146</v>
      </c>
      <c r="C44" s="117" t="str">
        <f>IFERROR((C43-C42)/C42,"-")</f>
        <v>-</v>
      </c>
      <c r="D44" s="97"/>
      <c r="E44" s="97"/>
      <c r="F44" s="97"/>
      <c r="G44" s="97"/>
      <c r="H44" s="111" t="s">
        <v>146</v>
      </c>
      <c r="I44" s="117" t="str">
        <f>IFERROR((I43-I42)/I42,"-")</f>
        <v>-</v>
      </c>
    </row>
    <row r="45" spans="2:9" x14ac:dyDescent="0.2">
      <c r="B45" s="114">
        <v>-0.01</v>
      </c>
      <c r="C45" s="115"/>
      <c r="H45" s="114">
        <v>-0.01</v>
      </c>
      <c r="I45" s="115"/>
    </row>
    <row r="46" spans="2:9" x14ac:dyDescent="0.2">
      <c r="B46" s="111" t="s">
        <v>146</v>
      </c>
      <c r="C46" s="117" t="str">
        <f>IFERROR((C45-C42)/C42,"-")</f>
        <v>-</v>
      </c>
      <c r="H46" s="111" t="s">
        <v>146</v>
      </c>
      <c r="I46" s="117" t="str">
        <f>IFERROR((I45-I42)/I42,"-")</f>
        <v>-</v>
      </c>
    </row>
    <row r="47" spans="2:9" x14ac:dyDescent="0.2">
      <c r="B47" s="114">
        <v>0.01</v>
      </c>
      <c r="C47" s="115"/>
      <c r="H47" s="114">
        <v>0.01</v>
      </c>
      <c r="I47" s="115"/>
    </row>
    <row r="48" spans="2:9" x14ac:dyDescent="0.2">
      <c r="B48" s="111" t="s">
        <v>146</v>
      </c>
      <c r="C48" s="117" t="str">
        <f>IFERROR((C47-C42)/C42,"-")</f>
        <v>-</v>
      </c>
      <c r="H48" s="111" t="s">
        <v>146</v>
      </c>
      <c r="I48" s="117" t="str">
        <f>IFERROR((I47-I42)/I42,"-")</f>
        <v>-</v>
      </c>
    </row>
    <row r="49" spans="2:9" x14ac:dyDescent="0.2">
      <c r="B49" s="114">
        <v>0.05</v>
      </c>
      <c r="C49" s="115"/>
      <c r="H49" s="114">
        <v>0.05</v>
      </c>
      <c r="I49" s="115"/>
    </row>
    <row r="50" spans="2:9" x14ac:dyDescent="0.2">
      <c r="B50" s="111" t="s">
        <v>146</v>
      </c>
      <c r="C50" s="117" t="str">
        <f>IFERROR((C49-C42)/C42,"-")</f>
        <v>-</v>
      </c>
      <c r="H50" s="111" t="s">
        <v>146</v>
      </c>
      <c r="I50" s="117" t="str">
        <f>IFERROR((I49-I42)/I42,"-")</f>
        <v>-</v>
      </c>
    </row>
    <row r="51" spans="2:9" x14ac:dyDescent="0.2"/>
    <row r="52" spans="2:9" x14ac:dyDescent="0.2"/>
    <row r="53" spans="2:9" x14ac:dyDescent="0.2"/>
    <row r="54" spans="2:9" x14ac:dyDescent="0.2"/>
    <row r="55" spans="2:9" x14ac:dyDescent="0.2"/>
    <row r="56" spans="2:9" x14ac:dyDescent="0.2"/>
  </sheetData>
  <mergeCells count="19">
    <mergeCell ref="B41:B42"/>
    <mergeCell ref="H41:H42"/>
    <mergeCell ref="B24:C25"/>
    <mergeCell ref="B27:B28"/>
    <mergeCell ref="H24:I25"/>
    <mergeCell ref="H27:H28"/>
    <mergeCell ref="B38:C39"/>
    <mergeCell ref="H38:I39"/>
    <mergeCell ref="B13:B14"/>
    <mergeCell ref="B10:C11"/>
    <mergeCell ref="H10:I11"/>
    <mergeCell ref="H13:H14"/>
    <mergeCell ref="B2:O2"/>
    <mergeCell ref="K10:L11"/>
    <mergeCell ref="K13:K14"/>
    <mergeCell ref="N10:O11"/>
    <mergeCell ref="N13:N14"/>
    <mergeCell ref="E10:F11"/>
    <mergeCell ref="E13:E14"/>
  </mergeCells>
  <dataValidations count="1">
    <dataValidation type="list" allowBlank="1" showInputMessage="1" showErrorMessage="1" sqref="B15 B17 B19 B21 H15 H17 H19 H21 K15 K17 K19 K21 N15 N17 N19 N21 E15 E17 E19 E21 B29 B31 B33 B35 H29 H31 H33 H35 B43 B45 B47 B49 H43 H45 H47 H49" xr:uid="{00000000-0002-0000-0800-000000000000}">
      <formula1>$B$5:$B$8</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pageSetUpPr fitToPage="1"/>
  </sheetPr>
  <dimension ref="A1:I52"/>
  <sheetViews>
    <sheetView workbookViewId="0">
      <selection activeCell="E46" sqref="E46"/>
    </sheetView>
  </sheetViews>
  <sheetFormatPr defaultColWidth="0" defaultRowHeight="12" zeroHeight="1" x14ac:dyDescent="0.2"/>
  <cols>
    <col min="1" max="1" width="8.85546875" style="1" customWidth="1"/>
    <col min="2" max="2" width="21.7109375" style="1" bestFit="1" customWidth="1"/>
    <col min="3" max="3" width="33.7109375" style="1" bestFit="1" customWidth="1"/>
    <col min="4" max="4" width="11" style="1" bestFit="1" customWidth="1"/>
    <col min="5" max="5" width="21.7109375" style="1" bestFit="1" customWidth="1"/>
    <col min="6" max="6" width="26.7109375" style="1" bestFit="1" customWidth="1"/>
    <col min="7" max="7" width="26.7109375" style="1" customWidth="1"/>
    <col min="8" max="8" width="20.5703125" style="1" customWidth="1"/>
    <col min="9" max="9" width="8.85546875" style="1" customWidth="1"/>
    <col min="10" max="16384" width="8.85546875" style="1" hidden="1"/>
  </cols>
  <sheetData>
    <row r="1" spans="2:8" x14ac:dyDescent="0.2"/>
    <row r="2" spans="2:8" ht="15" x14ac:dyDescent="0.25">
      <c r="B2" s="200" t="s">
        <v>149</v>
      </c>
      <c r="C2" s="200"/>
      <c r="D2" s="200"/>
      <c r="E2" s="200"/>
      <c r="F2" s="200"/>
      <c r="G2" s="200"/>
      <c r="H2" s="200"/>
    </row>
    <row r="3" spans="2:8" x14ac:dyDescent="0.2"/>
    <row r="4" spans="2:8" x14ac:dyDescent="0.2">
      <c r="B4" s="218"/>
      <c r="C4" s="218"/>
      <c r="D4" s="218"/>
      <c r="E4" s="218"/>
      <c r="F4" s="218"/>
      <c r="G4" s="218"/>
      <c r="H4" s="218"/>
    </row>
    <row r="5" spans="2:8" ht="48" x14ac:dyDescent="0.2">
      <c r="B5" s="89" t="s">
        <v>150</v>
      </c>
      <c r="C5" s="16" t="s">
        <v>151</v>
      </c>
      <c r="D5" s="16" t="s">
        <v>61</v>
      </c>
      <c r="E5" s="16" t="s">
        <v>71</v>
      </c>
      <c r="F5" s="16" t="s">
        <v>152</v>
      </c>
      <c r="G5" s="16" t="s">
        <v>153</v>
      </c>
      <c r="H5" s="17" t="s">
        <v>65</v>
      </c>
    </row>
    <row r="6" spans="2:8" x14ac:dyDescent="0.2">
      <c r="B6" s="15" t="s">
        <v>5</v>
      </c>
      <c r="C6" s="86">
        <f>NPV_Baseline_I!E44</f>
        <v>0</v>
      </c>
      <c r="D6" s="86">
        <f>NPV_Baseline_I!E53</f>
        <v>0</v>
      </c>
      <c r="E6" s="86">
        <f>NPV_Baseline_I!E58</f>
        <v>0</v>
      </c>
      <c r="F6" s="86" t="s">
        <v>51</v>
      </c>
      <c r="G6" s="86" t="s">
        <v>51</v>
      </c>
      <c r="H6" s="87">
        <f>NPV_Baseline_I!Q60</f>
        <v>0</v>
      </c>
    </row>
    <row r="7" spans="2:8" x14ac:dyDescent="0.2">
      <c r="B7" s="15" t="s">
        <v>7</v>
      </c>
      <c r="C7" s="86">
        <f>NPV_Baseline_II!E44</f>
        <v>0</v>
      </c>
      <c r="D7" s="86">
        <f>NPV_Baseline_II!E53</f>
        <v>0</v>
      </c>
      <c r="E7" s="86">
        <f>NPV_Baseline_II!E58</f>
        <v>0</v>
      </c>
      <c r="F7" s="86" t="s">
        <v>51</v>
      </c>
      <c r="G7" s="86" t="s">
        <v>51</v>
      </c>
      <c r="H7" s="87">
        <f>NPV_Baseline_II!Q60</f>
        <v>0</v>
      </c>
    </row>
    <row r="8" spans="2:8" x14ac:dyDescent="0.2">
      <c r="B8" s="15" t="s">
        <v>154</v>
      </c>
      <c r="C8" s="86">
        <f>NPV_PPP_partnership!E70</f>
        <v>0</v>
      </c>
      <c r="D8" s="86">
        <f>NPV_PPP_partnership!E79</f>
        <v>0</v>
      </c>
      <c r="E8" s="86" t="str">
        <f>IF(NPV_PPP_partnership!E84=0,"N/A",[1]NPV_PPP_partnerība!E84)</f>
        <v>N/A</v>
      </c>
      <c r="F8" s="86" t="str">
        <f>IFERROR(E8-$E$6,"N/A")</f>
        <v>N/A</v>
      </c>
      <c r="G8" s="86" t="str">
        <f>IF(NPV_Baseline_II!$E$2="NEAIZPILDĪT","N/A",IFERROR(E8-$E$7,"N/A"))</f>
        <v>N/A</v>
      </c>
      <c r="H8" s="87">
        <f>NPV_PPP_partnership!Q86</f>
        <v>0</v>
      </c>
    </row>
    <row r="9" spans="2:8" x14ac:dyDescent="0.2">
      <c r="B9" s="15" t="s">
        <v>86</v>
      </c>
      <c r="C9" s="86">
        <f>NPV_PPP_concession!E73</f>
        <v>0</v>
      </c>
      <c r="D9" s="86">
        <f>NPV_PPP_concession!E82</f>
        <v>0</v>
      </c>
      <c r="E9" s="86" t="str">
        <f>IF(NPV_PPP_concession!E87=0,"N/A",[2]NPV_PPP_koncesija!E87)</f>
        <v>N/A</v>
      </c>
      <c r="F9" s="86" t="str">
        <f t="shared" ref="F9:F10" si="0">IFERROR(E9-$E$6,"N/A")</f>
        <v>N/A</v>
      </c>
      <c r="G9" s="86" t="str">
        <f>IF(NPV_Baseline_II!$E$2="NEAIZPILDĪT","N/A",IFERROR(E9-$E$7,"N/A"))</f>
        <v>N/A</v>
      </c>
      <c r="H9" s="87">
        <f>NPV_PPP_concession!Q89</f>
        <v>0</v>
      </c>
    </row>
    <row r="10" spans="2:8" x14ac:dyDescent="0.2">
      <c r="B10" s="15" t="s">
        <v>155</v>
      </c>
      <c r="C10" s="86">
        <f>NPV_PPP_institutional!E121</f>
        <v>0</v>
      </c>
      <c r="D10" s="86">
        <f>NPV_PPP_institutional!E130</f>
        <v>0</v>
      </c>
      <c r="E10" s="86" t="str">
        <f>IF(NPV_PPP_institutional!E135=0,"N/A",[3]NPV_PPP_institucionālā!E135)</f>
        <v>N/A</v>
      </c>
      <c r="F10" s="86" t="str">
        <f t="shared" si="0"/>
        <v>N/A</v>
      </c>
      <c r="G10" s="86" t="str">
        <f>IF(NPV_Baseline_II!$E$2="NEAIZPILDĪT","N/A",IFERROR(E10-$E$7,"N/A"))</f>
        <v>N/A</v>
      </c>
      <c r="H10" s="87">
        <f>NPV_PPP_institutional!Q137</f>
        <v>0</v>
      </c>
    </row>
    <row r="11" spans="2:8" x14ac:dyDescent="0.2"/>
    <row r="12" spans="2:8" x14ac:dyDescent="0.2"/>
    <row r="13" spans="2:8" x14ac:dyDescent="0.2"/>
    <row r="14" spans="2:8" ht="15" x14ac:dyDescent="0.25">
      <c r="B14" s="125"/>
      <c r="C14" s="125"/>
      <c r="E14" s="125"/>
      <c r="F14" s="125"/>
      <c r="G14" s="125"/>
    </row>
    <row r="15" spans="2:8" x14ac:dyDescent="0.2"/>
    <row r="16" spans="2:8" ht="15" x14ac:dyDescent="0.25">
      <c r="B16" s="125"/>
      <c r="C16" s="125"/>
      <c r="D16" s="125"/>
      <c r="E16" s="125"/>
      <c r="F16" s="125"/>
      <c r="G16" s="125"/>
      <c r="H16" s="125"/>
    </row>
    <row r="17" spans="2:8" ht="15" x14ac:dyDescent="0.25">
      <c r="B17" s="125"/>
      <c r="C17" s="125"/>
      <c r="D17" s="125"/>
      <c r="E17" s="125"/>
      <c r="F17" s="125"/>
      <c r="G17" s="125"/>
      <c r="H17" s="125"/>
    </row>
    <row r="18" spans="2:8" ht="15" x14ac:dyDescent="0.25">
      <c r="B18" s="125"/>
      <c r="C18" s="125"/>
      <c r="D18" s="125"/>
      <c r="E18" s="125"/>
      <c r="F18" s="125"/>
      <c r="G18" s="125"/>
      <c r="H18" s="125"/>
    </row>
    <row r="19" spans="2:8" ht="15" x14ac:dyDescent="0.25">
      <c r="B19" s="125"/>
      <c r="C19" s="125"/>
      <c r="D19" s="125"/>
      <c r="E19" s="125"/>
      <c r="F19" s="125"/>
      <c r="G19" s="125"/>
      <c r="H19" s="125"/>
    </row>
    <row r="20" spans="2:8" ht="15" x14ac:dyDescent="0.25">
      <c r="B20" s="125"/>
      <c r="C20" s="125"/>
      <c r="D20" s="125"/>
      <c r="E20" s="125"/>
      <c r="F20" s="125"/>
      <c r="G20" s="125"/>
      <c r="H20" s="125"/>
    </row>
    <row r="21" spans="2:8" ht="15" x14ac:dyDescent="0.25">
      <c r="B21" s="125"/>
      <c r="C21" s="125"/>
      <c r="D21" s="125"/>
      <c r="E21" s="125"/>
      <c r="F21" s="125"/>
      <c r="G21" s="125"/>
      <c r="H21" s="125"/>
    </row>
    <row r="22" spans="2:8" ht="15" x14ac:dyDescent="0.25">
      <c r="B22" s="125"/>
      <c r="C22" s="125"/>
      <c r="D22" s="125"/>
      <c r="E22" s="125"/>
      <c r="F22" s="125"/>
      <c r="G22" s="125"/>
      <c r="H22" s="125"/>
    </row>
    <row r="23" spans="2:8" ht="15" x14ac:dyDescent="0.25">
      <c r="B23" s="125"/>
      <c r="C23" s="125"/>
      <c r="D23" s="125"/>
      <c r="E23" s="125"/>
      <c r="F23" s="125"/>
      <c r="G23" s="125"/>
      <c r="H23" s="125"/>
    </row>
    <row r="24" spans="2:8" ht="15" x14ac:dyDescent="0.25">
      <c r="B24" s="125"/>
      <c r="C24" s="125"/>
      <c r="D24" s="125"/>
      <c r="E24" s="125"/>
      <c r="F24" s="125"/>
      <c r="G24" s="125"/>
      <c r="H24" s="125"/>
    </row>
    <row r="25" spans="2:8" ht="15" x14ac:dyDescent="0.25">
      <c r="B25" s="125"/>
      <c r="C25" s="125"/>
      <c r="D25" s="125"/>
      <c r="E25" s="125"/>
      <c r="F25" s="125"/>
      <c r="G25" s="125"/>
      <c r="H25" s="125"/>
    </row>
    <row r="26" spans="2:8" ht="15" x14ac:dyDescent="0.25">
      <c r="B26" s="125"/>
      <c r="C26" s="125"/>
      <c r="D26" s="125"/>
      <c r="E26" s="125"/>
      <c r="F26" s="125"/>
      <c r="G26" s="125"/>
      <c r="H26" s="125"/>
    </row>
    <row r="27" spans="2:8" ht="15" x14ac:dyDescent="0.25">
      <c r="B27" s="125"/>
      <c r="C27" s="125"/>
      <c r="D27" s="125"/>
      <c r="E27" s="125"/>
      <c r="F27" s="125"/>
      <c r="G27" s="125"/>
      <c r="H27" s="125"/>
    </row>
    <row r="28" spans="2:8" ht="15" x14ac:dyDescent="0.25">
      <c r="B28" s="125"/>
      <c r="C28" s="125"/>
      <c r="D28" s="125"/>
      <c r="E28" s="125"/>
      <c r="F28" s="125"/>
      <c r="G28" s="125"/>
      <c r="H28" s="125"/>
    </row>
    <row r="29" spans="2:8" ht="15" x14ac:dyDescent="0.25">
      <c r="B29" s="125"/>
      <c r="C29" s="125"/>
      <c r="D29" s="125"/>
      <c r="E29" s="125"/>
      <c r="F29" s="125"/>
      <c r="G29" s="125"/>
      <c r="H29" s="125"/>
    </row>
    <row r="30" spans="2:8" ht="15" x14ac:dyDescent="0.25">
      <c r="B30" s="125"/>
      <c r="C30" s="125"/>
      <c r="D30" s="125"/>
      <c r="E30" s="125"/>
      <c r="F30" s="125"/>
      <c r="G30" s="125"/>
      <c r="H30" s="125"/>
    </row>
    <row r="31" spans="2:8" ht="15" x14ac:dyDescent="0.25">
      <c r="B31" s="125"/>
      <c r="C31" s="125"/>
      <c r="D31" s="125"/>
      <c r="E31" s="125"/>
      <c r="F31" s="125"/>
      <c r="G31" s="125"/>
      <c r="H31" s="125"/>
    </row>
    <row r="32" spans="2:8" ht="15" x14ac:dyDescent="0.25">
      <c r="B32" s="125"/>
      <c r="C32" s="125"/>
      <c r="D32" s="125"/>
      <c r="E32" s="125"/>
      <c r="F32" s="125"/>
      <c r="G32" s="125"/>
      <c r="H32" s="125"/>
    </row>
    <row r="33" spans="2:8" ht="15" x14ac:dyDescent="0.25">
      <c r="B33" s="125"/>
      <c r="C33" s="125"/>
      <c r="D33" s="125"/>
      <c r="E33" s="125"/>
      <c r="F33" s="125"/>
      <c r="G33" s="125"/>
      <c r="H33" s="125"/>
    </row>
    <row r="34" spans="2:8" x14ac:dyDescent="0.2"/>
    <row r="35" spans="2:8" x14ac:dyDescent="0.2"/>
    <row r="36" spans="2:8" x14ac:dyDescent="0.2"/>
    <row r="37" spans="2:8" x14ac:dyDescent="0.2"/>
    <row r="38" spans="2:8" x14ac:dyDescent="0.2"/>
    <row r="39" spans="2:8" x14ac:dyDescent="0.2"/>
    <row r="40" spans="2:8" x14ac:dyDescent="0.2"/>
    <row r="41" spans="2:8" x14ac:dyDescent="0.2"/>
    <row r="42" spans="2:8" x14ac:dyDescent="0.2"/>
    <row r="43" spans="2:8" x14ac:dyDescent="0.2"/>
    <row r="44" spans="2:8" x14ac:dyDescent="0.2"/>
    <row r="45" spans="2:8" x14ac:dyDescent="0.2"/>
    <row r="46" spans="2:8" x14ac:dyDescent="0.2">
      <c r="E46" s="82"/>
    </row>
    <row r="47" spans="2:8" x14ac:dyDescent="0.2"/>
    <row r="48" spans="2:8" x14ac:dyDescent="0.2"/>
    <row r="49" x14ac:dyDescent="0.2"/>
    <row r="50" x14ac:dyDescent="0.2"/>
    <row r="51" x14ac:dyDescent="0.2"/>
    <row r="52" x14ac:dyDescent="0.2"/>
  </sheetData>
  <mergeCells count="2">
    <mergeCell ref="B2:H2"/>
    <mergeCell ref="B4:H4"/>
  </mergeCells>
  <pageMargins left="0.7" right="0.7" top="0.75" bottom="0.75" header="0.3" footer="0.3"/>
  <pageSetup paperSize="9" scale="8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M55"/>
  <sheetViews>
    <sheetView zoomScaleNormal="100" zoomScaleSheetLayoutView="100" workbookViewId="0">
      <pane xSplit="1" ySplit="4" topLeftCell="B5" activePane="bottomRight" state="frozen"/>
      <selection pane="topRight" activeCell="B1" sqref="B1"/>
      <selection pane="bottomLeft" activeCell="A5" sqref="A5"/>
      <selection pane="bottomRight" activeCell="F25" sqref="F25"/>
    </sheetView>
  </sheetViews>
  <sheetFormatPr defaultColWidth="0" defaultRowHeight="15" zeroHeight="1" outlineLevelCol="1" x14ac:dyDescent="0.25"/>
  <cols>
    <col min="1" max="1" width="4.140625" style="11" customWidth="1"/>
    <col min="2" max="2" width="7.140625" style="11" customWidth="1"/>
    <col min="3" max="3" width="20.42578125" style="11" customWidth="1"/>
    <col min="4" max="4" width="44.42578125" style="11" customWidth="1"/>
    <col min="5" max="9" width="13.140625" style="11" customWidth="1"/>
    <col min="10" max="10" width="8.85546875" style="11" customWidth="1"/>
    <col min="11" max="11" width="8.85546875" style="102" hidden="1" customWidth="1" outlineLevel="1"/>
    <col min="12" max="12" width="16.85546875" style="102" hidden="1" customWidth="1" outlineLevel="1"/>
    <col min="13" max="13" width="8.85546875" style="11" hidden="1" customWidth="1" collapsed="1"/>
    <col min="14" max="16384" width="8.85546875" style="11" hidden="1"/>
  </cols>
  <sheetData>
    <row r="1" spans="1:10" x14ac:dyDescent="0.25">
      <c r="A1" s="10"/>
      <c r="B1" s="10"/>
      <c r="C1" s="10"/>
      <c r="D1" s="10"/>
      <c r="E1" s="10"/>
      <c r="F1" s="10"/>
      <c r="G1" s="10"/>
      <c r="H1" s="10"/>
      <c r="I1" s="10"/>
      <c r="J1" s="10"/>
    </row>
    <row r="2" spans="1:10" ht="50.1" customHeight="1" x14ac:dyDescent="0.25">
      <c r="A2" s="10"/>
      <c r="B2" s="219" t="s">
        <v>164</v>
      </c>
      <c r="C2" s="219"/>
      <c r="D2" s="219"/>
      <c r="E2" s="219"/>
      <c r="F2" s="219"/>
      <c r="G2" s="219"/>
      <c r="H2" s="219"/>
      <c r="I2" s="219"/>
      <c r="J2" s="10"/>
    </row>
    <row r="3" spans="1:10" ht="33.950000000000003" customHeight="1" x14ac:dyDescent="0.25">
      <c r="A3" s="10"/>
      <c r="B3" s="220" t="s">
        <v>165</v>
      </c>
      <c r="C3" s="220"/>
      <c r="D3" s="220"/>
      <c r="E3" s="220"/>
      <c r="F3" s="220"/>
      <c r="G3" s="220"/>
      <c r="H3" s="220"/>
      <c r="I3" s="220"/>
      <c r="J3" s="10"/>
    </row>
    <row r="4" spans="1:10" x14ac:dyDescent="0.25">
      <c r="B4" s="162"/>
      <c r="C4" s="162"/>
      <c r="D4" s="162"/>
      <c r="E4" s="163"/>
      <c r="F4" s="163"/>
      <c r="G4" s="163"/>
      <c r="H4" s="163"/>
      <c r="I4" s="163"/>
    </row>
    <row r="5" spans="1:10" x14ac:dyDescent="0.25"/>
    <row r="6" spans="1:10" x14ac:dyDescent="0.25"/>
    <row r="7" spans="1:10" x14ac:dyDescent="0.25"/>
    <row r="8" spans="1:10" x14ac:dyDescent="0.25"/>
    <row r="9" spans="1:10" x14ac:dyDescent="0.25"/>
    <row r="10" spans="1:10" x14ac:dyDescent="0.25"/>
    <row r="11" spans="1:10" x14ac:dyDescent="0.25"/>
    <row r="12" spans="1:10" x14ac:dyDescent="0.25"/>
    <row r="13" spans="1:10" x14ac:dyDescent="0.25"/>
    <row r="14" spans="1:10" x14ac:dyDescent="0.25"/>
    <row r="15" spans="1:10" x14ac:dyDescent="0.25"/>
    <row r="16" spans="1:10"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sheetProtection formatCells="0" formatColumns="0" formatRows="0" insertRows="0" deleteRows="0" selectLockedCells="1" selectUnlockedCells="1"/>
  <mergeCells count="2">
    <mergeCell ref="B2:I2"/>
    <mergeCell ref="B3:I3"/>
  </mergeCells>
  <conditionalFormatting sqref="F7:I11">
    <cfRule type="cellIs" dxfId="3" priority="4" operator="equal">
      <formula>"+"</formula>
    </cfRule>
  </conditionalFormatting>
  <conditionalFormatting sqref="F22:I26 F28:I30">
    <cfRule type="cellIs" dxfId="2" priority="3" operator="equal">
      <formula>"+"</formula>
    </cfRule>
  </conditionalFormatting>
  <conditionalFormatting sqref="F32:I40">
    <cfRule type="cellIs" dxfId="1" priority="2" operator="equal">
      <formula>"+"</formula>
    </cfRule>
  </conditionalFormatting>
  <conditionalFormatting sqref="F42:I48">
    <cfRule type="cellIs" dxfId="0" priority="1" operator="equal">
      <formula>"+"</formula>
    </cfRule>
  </conditionalFormatting>
  <dataValidations count="2">
    <dataValidation type="list" allowBlank="1" showInputMessage="1" showErrorMessage="1" sqref="E28" xr:uid="{00000000-0002-0000-0A00-000000000000}">
      <formula1>$L$6:$L$10</formula1>
    </dataValidation>
    <dataValidation type="list" allowBlank="1" showInputMessage="1" showErrorMessage="1" sqref="E7:E11 E13:E20 E22:E26 E32:E40 E5 E29:E30 E42:E51" xr:uid="{00000000-0002-0000-0A00-000001000000}">
      <formula1>$K$6:$K$8</formula1>
    </dataValidation>
  </dataValidations>
  <hyperlinks>
    <hyperlink ref="B3:I3" r:id="rId1" display="Lai novērtētu projekta iespējamo iekļaušanu bilances vai ārpusbilances uzskaitē, ir jāizmanto PPP risku sadales rīks, kas ir pieejams CFLA mājaslapā, jāizveido atsevišķs Excel fails un jāpievieno aprēķiniem statistiskās uzskaites darba lapā." xr:uid="{60840BC5-5117-40CD-8A92-C83AF5E92394}"/>
  </hyperlinks>
  <pageMargins left="0.7" right="0.7" top="0.75" bottom="0.75" header="0.3" footer="0.3"/>
  <pageSetup paperSize="9" scale="54" orientation="portrait" r:id="rId2"/>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B3:I19"/>
  <sheetViews>
    <sheetView workbookViewId="0">
      <selection activeCell="F43" sqref="F43"/>
    </sheetView>
  </sheetViews>
  <sheetFormatPr defaultColWidth="8.85546875" defaultRowHeight="12" x14ac:dyDescent="0.2"/>
  <cols>
    <col min="1" max="1" width="6.28515625" style="2" customWidth="1"/>
    <col min="2" max="2" width="40.140625" style="2" bestFit="1" customWidth="1"/>
    <col min="3" max="3" width="9" style="2" bestFit="1" customWidth="1"/>
    <col min="4" max="4" width="10" style="2" customWidth="1"/>
    <col min="5" max="8" width="8.7109375" style="2" customWidth="1"/>
    <col min="9" max="9" width="8.7109375" style="155" customWidth="1"/>
    <col min="10" max="12" width="8.7109375" style="2" customWidth="1"/>
    <col min="13" max="13" width="10.42578125" style="2" bestFit="1" customWidth="1"/>
    <col min="14" max="16384" width="8.85546875" style="2"/>
  </cols>
  <sheetData>
    <row r="3" spans="2:9" ht="15" x14ac:dyDescent="0.25">
      <c r="B3" s="200" t="s">
        <v>15</v>
      </c>
      <c r="C3" s="200"/>
      <c r="D3" s="200"/>
      <c r="E3" s="200"/>
      <c r="F3" s="200"/>
      <c r="G3" s="200"/>
      <c r="H3" s="200"/>
      <c r="I3" s="200"/>
    </row>
    <row r="4" spans="2:9" x14ac:dyDescent="0.2">
      <c r="I4" s="2"/>
    </row>
    <row r="5" spans="2:9" x14ac:dyDescent="0.2">
      <c r="B5" s="201" t="s">
        <v>16</v>
      </c>
      <c r="C5" s="201"/>
      <c r="I5" s="2"/>
    </row>
    <row r="6" spans="2:9" x14ac:dyDescent="0.2">
      <c r="I6" s="156" t="s">
        <v>17</v>
      </c>
    </row>
    <row r="7" spans="2:9" x14ac:dyDescent="0.2">
      <c r="B7" s="202" t="s">
        <v>18</v>
      </c>
      <c r="C7" s="202"/>
      <c r="D7" s="202"/>
      <c r="E7" s="202"/>
      <c r="F7" s="202"/>
      <c r="G7" s="202"/>
      <c r="I7" s="2"/>
    </row>
    <row r="8" spans="2:9" x14ac:dyDescent="0.2">
      <c r="B8" s="202"/>
      <c r="C8" s="202"/>
      <c r="D8" s="202"/>
      <c r="E8" s="202"/>
      <c r="F8" s="202"/>
      <c r="G8" s="202"/>
      <c r="I8" s="2"/>
    </row>
    <row r="9" spans="2:9" x14ac:dyDescent="0.2">
      <c r="B9" s="202"/>
      <c r="C9" s="202"/>
      <c r="D9" s="202"/>
      <c r="E9" s="202"/>
      <c r="F9" s="202"/>
      <c r="G9" s="202"/>
      <c r="I9" s="2"/>
    </row>
    <row r="10" spans="2:9" x14ac:dyDescent="0.2">
      <c r="B10" s="202"/>
      <c r="C10" s="202"/>
      <c r="D10" s="202"/>
      <c r="E10" s="202"/>
      <c r="F10" s="202"/>
      <c r="G10" s="202"/>
      <c r="I10" s="2"/>
    </row>
    <row r="11" spans="2:9" x14ac:dyDescent="0.2">
      <c r="B11" s="202"/>
      <c r="C11" s="202"/>
      <c r="D11" s="202"/>
      <c r="E11" s="202"/>
      <c r="F11" s="202"/>
      <c r="G11" s="202"/>
      <c r="I11" s="2"/>
    </row>
    <row r="12" spans="2:9" x14ac:dyDescent="0.2">
      <c r="B12" s="157"/>
      <c r="C12" s="157"/>
    </row>
    <row r="13" spans="2:9" x14ac:dyDescent="0.2">
      <c r="B13" s="157"/>
      <c r="C13" s="157"/>
    </row>
    <row r="14" spans="2:9" x14ac:dyDescent="0.2">
      <c r="B14" s="157"/>
      <c r="C14" s="157"/>
    </row>
    <row r="15" spans="2:9" x14ac:dyDescent="0.2">
      <c r="B15" s="157"/>
      <c r="C15" s="157"/>
    </row>
    <row r="16" spans="2:9" x14ac:dyDescent="0.2">
      <c r="B16" s="157"/>
      <c r="C16" s="157"/>
    </row>
    <row r="17" spans="2:3" x14ac:dyDescent="0.2">
      <c r="B17" s="157"/>
      <c r="C17" s="157"/>
    </row>
    <row r="18" spans="2:3" x14ac:dyDescent="0.2">
      <c r="B18" s="157"/>
      <c r="C18" s="157"/>
    </row>
    <row r="19" spans="2:3" x14ac:dyDescent="0.2">
      <c r="B19" s="157"/>
      <c r="C19" s="157"/>
    </row>
  </sheetData>
  <mergeCells count="3">
    <mergeCell ref="B3:I3"/>
    <mergeCell ref="B5:C5"/>
    <mergeCell ref="B7:G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O75"/>
  <sheetViews>
    <sheetView tabSelected="1" workbookViewId="0">
      <selection activeCell="K21" sqref="K21"/>
    </sheetView>
  </sheetViews>
  <sheetFormatPr defaultColWidth="0" defaultRowHeight="12" zeroHeight="1" x14ac:dyDescent="0.2"/>
  <cols>
    <col min="1" max="1" width="8.85546875" style="1" customWidth="1"/>
    <col min="2" max="2" width="40.7109375" style="1" customWidth="1"/>
    <col min="3" max="3" width="8.85546875" style="14" customWidth="1"/>
    <col min="4" max="13" width="8.85546875" style="1" customWidth="1"/>
    <col min="14" max="14" width="8.85546875" style="1" hidden="1"/>
    <col min="15" max="15" width="8.85546875" style="1" customWidth="1"/>
    <col min="16" max="16384" width="8.85546875" style="1" hidden="1"/>
  </cols>
  <sheetData>
    <row r="1" spans="2:15" x14ac:dyDescent="0.2"/>
    <row r="2" spans="2:15" x14ac:dyDescent="0.2"/>
    <row r="3" spans="2:15" x14ac:dyDescent="0.2"/>
    <row r="4" spans="2:15" x14ac:dyDescent="0.2">
      <c r="B4" s="27" t="s">
        <v>19</v>
      </c>
      <c r="D4" s="39">
        <v>2024</v>
      </c>
      <c r="E4" s="39">
        <v>2025</v>
      </c>
      <c r="F4" s="39">
        <v>2026</v>
      </c>
      <c r="G4" s="39">
        <v>2027</v>
      </c>
      <c r="H4" s="39">
        <v>2028</v>
      </c>
      <c r="I4" s="39">
        <v>2029</v>
      </c>
      <c r="J4" s="39">
        <v>2030</v>
      </c>
      <c r="K4" s="39">
        <v>2031</v>
      </c>
      <c r="L4" s="39">
        <v>2032</v>
      </c>
      <c r="M4" s="39">
        <v>2033</v>
      </c>
      <c r="N4" s="40"/>
    </row>
    <row r="5" spans="2:15" x14ac:dyDescent="0.2">
      <c r="B5" s="27" t="s">
        <v>20</v>
      </c>
      <c r="D5" s="37">
        <v>1</v>
      </c>
      <c r="E5" s="37">
        <v>2</v>
      </c>
      <c r="F5" s="37">
        <v>3</v>
      </c>
      <c r="G5" s="37">
        <v>4</v>
      </c>
      <c r="H5" s="37">
        <v>5</v>
      </c>
      <c r="I5" s="37">
        <v>6</v>
      </c>
      <c r="J5" s="37">
        <v>7</v>
      </c>
      <c r="K5" s="37">
        <v>8</v>
      </c>
      <c r="L5" s="37">
        <v>9</v>
      </c>
      <c r="M5" s="37">
        <v>10</v>
      </c>
      <c r="N5" s="34" t="s">
        <v>160</v>
      </c>
    </row>
    <row r="6" spans="2:15" x14ac:dyDescent="0.2"/>
    <row r="7" spans="2:15" x14ac:dyDescent="0.2">
      <c r="C7" s="96" t="s">
        <v>21</v>
      </c>
      <c r="D7" s="82"/>
      <c r="E7" s="82"/>
      <c r="F7" s="82"/>
      <c r="G7" s="82"/>
      <c r="H7" s="82"/>
      <c r="I7" s="82"/>
      <c r="J7" s="82"/>
      <c r="K7" s="82"/>
      <c r="L7" s="82"/>
      <c r="M7" s="82"/>
      <c r="N7" s="82"/>
    </row>
    <row r="8" spans="2:15" x14ac:dyDescent="0.2">
      <c r="B8" s="4" t="s">
        <v>22</v>
      </c>
      <c r="D8" s="82"/>
      <c r="E8" s="82"/>
      <c r="F8" s="82"/>
      <c r="G8" s="82"/>
      <c r="H8" s="82"/>
      <c r="I8" s="82"/>
      <c r="J8" s="82"/>
      <c r="K8" s="82"/>
      <c r="L8" s="82"/>
      <c r="M8" s="82"/>
      <c r="N8" s="82"/>
    </row>
    <row r="9" spans="2:15" x14ac:dyDescent="0.2">
      <c r="B9" s="1" t="s">
        <v>23</v>
      </c>
      <c r="D9" s="116"/>
      <c r="E9" s="116"/>
      <c r="F9" s="116"/>
      <c r="G9" s="116"/>
      <c r="H9" s="116"/>
      <c r="I9" s="116"/>
      <c r="J9" s="116"/>
      <c r="K9" s="116"/>
      <c r="L9" s="116"/>
      <c r="M9" s="116"/>
      <c r="N9" s="116"/>
    </row>
    <row r="10" spans="2:15" x14ac:dyDescent="0.2">
      <c r="B10" s="1" t="s">
        <v>24</v>
      </c>
      <c r="D10" s="82"/>
      <c r="E10" s="82"/>
      <c r="F10" s="82"/>
      <c r="G10" s="82"/>
      <c r="H10" s="82"/>
      <c r="I10" s="82"/>
      <c r="J10" s="82"/>
      <c r="K10" s="82"/>
      <c r="L10" s="82"/>
      <c r="M10" s="82"/>
      <c r="N10" s="82"/>
    </row>
    <row r="11" spans="2:15" x14ac:dyDescent="0.2">
      <c r="D11" s="82"/>
      <c r="E11" s="82"/>
      <c r="F11" s="82"/>
      <c r="G11" s="82"/>
      <c r="H11" s="82"/>
      <c r="I11" s="82"/>
      <c r="J11" s="82"/>
      <c r="K11" s="82"/>
      <c r="L11" s="82"/>
      <c r="M11" s="82"/>
      <c r="N11" s="82"/>
    </row>
    <row r="12" spans="2:15" x14ac:dyDescent="0.2">
      <c r="D12" s="82"/>
      <c r="E12" s="82"/>
      <c r="F12" s="82"/>
      <c r="G12" s="82"/>
      <c r="H12" s="82"/>
      <c r="I12" s="82"/>
      <c r="J12" s="82"/>
      <c r="K12" s="82"/>
      <c r="L12" s="82"/>
      <c r="M12" s="82"/>
      <c r="N12" s="82"/>
    </row>
    <row r="13" spans="2:15" x14ac:dyDescent="0.2">
      <c r="B13" s="1" t="s">
        <v>25</v>
      </c>
      <c r="D13" s="82"/>
      <c r="E13" s="82"/>
      <c r="F13" s="82"/>
      <c r="G13" s="82"/>
      <c r="H13" s="82"/>
      <c r="I13" s="82"/>
      <c r="J13" s="82"/>
      <c r="K13" s="82"/>
      <c r="L13" s="82"/>
      <c r="M13" s="82"/>
      <c r="N13" s="82"/>
    </row>
    <row r="14" spans="2:15" x14ac:dyDescent="0.2">
      <c r="D14" s="82"/>
      <c r="E14" s="82"/>
      <c r="F14" s="82"/>
      <c r="G14" s="82"/>
      <c r="H14" s="82"/>
      <c r="I14" s="82"/>
      <c r="J14" s="82"/>
      <c r="K14" s="82"/>
      <c r="L14" s="82"/>
      <c r="M14" s="82"/>
      <c r="N14" s="82"/>
    </row>
    <row r="15" spans="2:15" x14ac:dyDescent="0.2">
      <c r="B15" s="93" t="s">
        <v>26</v>
      </c>
      <c r="C15" s="104"/>
      <c r="D15" s="94"/>
      <c r="E15" s="94"/>
      <c r="F15" s="94"/>
      <c r="G15" s="94"/>
      <c r="H15" s="94"/>
      <c r="I15" s="94"/>
      <c r="J15" s="94"/>
      <c r="K15" s="94"/>
      <c r="L15" s="94"/>
      <c r="M15" s="94"/>
      <c r="N15" s="94"/>
    </row>
    <row r="16" spans="2:15" x14ac:dyDescent="0.2">
      <c r="B16" s="158" t="s">
        <v>27</v>
      </c>
      <c r="C16" s="103"/>
      <c r="D16" s="105"/>
      <c r="E16" s="105"/>
      <c r="F16" s="105"/>
      <c r="G16" s="105"/>
      <c r="H16" s="105"/>
      <c r="I16" s="105"/>
      <c r="J16" s="105"/>
      <c r="K16" s="105"/>
      <c r="L16" s="105"/>
      <c r="M16" s="105"/>
      <c r="N16" s="94"/>
      <c r="O16" s="82"/>
    </row>
    <row r="17" spans="2:15" x14ac:dyDescent="0.2">
      <c r="B17" s="6"/>
      <c r="C17" s="103"/>
      <c r="D17" s="82"/>
      <c r="E17" s="82"/>
      <c r="F17" s="82"/>
      <c r="G17" s="82"/>
      <c r="H17" s="82"/>
      <c r="I17" s="82"/>
      <c r="J17" s="82"/>
      <c r="K17" s="82"/>
      <c r="L17" s="82"/>
      <c r="M17" s="82"/>
      <c r="N17" s="105"/>
      <c r="O17" s="82"/>
    </row>
    <row r="18" spans="2:15" x14ac:dyDescent="0.2">
      <c r="B18" s="158" t="s">
        <v>28</v>
      </c>
      <c r="C18" s="103"/>
      <c r="D18" s="105"/>
      <c r="E18" s="105"/>
      <c r="F18" s="105"/>
      <c r="G18" s="105"/>
      <c r="H18" s="105"/>
      <c r="I18" s="105"/>
      <c r="J18" s="105"/>
      <c r="K18" s="105"/>
      <c r="L18" s="105"/>
      <c r="M18" s="105"/>
      <c r="N18" s="105"/>
      <c r="O18" s="82"/>
    </row>
    <row r="19" spans="2:15" x14ac:dyDescent="0.2">
      <c r="D19" s="82"/>
      <c r="E19" s="82"/>
      <c r="F19" s="82"/>
      <c r="G19" s="82"/>
      <c r="H19" s="82"/>
      <c r="I19" s="82"/>
      <c r="J19" s="82"/>
      <c r="K19" s="82"/>
      <c r="L19" s="82"/>
      <c r="M19" s="82"/>
      <c r="N19" s="82"/>
      <c r="O19" s="82"/>
    </row>
    <row r="20" spans="2:15" x14ac:dyDescent="0.2">
      <c r="B20" s="93" t="s">
        <v>29</v>
      </c>
      <c r="C20" s="104"/>
      <c r="D20" s="94"/>
      <c r="E20" s="94"/>
      <c r="F20" s="94"/>
      <c r="G20" s="94"/>
      <c r="H20" s="94"/>
      <c r="I20" s="94"/>
      <c r="J20" s="94"/>
      <c r="K20" s="94"/>
      <c r="L20" s="94"/>
      <c r="M20" s="94"/>
      <c r="N20" s="94"/>
      <c r="O20" s="82"/>
    </row>
    <row r="21" spans="2:15" x14ac:dyDescent="0.2">
      <c r="B21" s="137" t="s">
        <v>30</v>
      </c>
      <c r="C21" s="103"/>
      <c r="D21" s="138"/>
      <c r="E21" s="138"/>
      <c r="F21" s="138"/>
      <c r="G21" s="138"/>
      <c r="H21" s="138"/>
      <c r="I21" s="138"/>
      <c r="J21" s="138"/>
      <c r="K21" s="138"/>
      <c r="L21" s="138"/>
      <c r="M21" s="138"/>
      <c r="O21" s="82"/>
    </row>
    <row r="22" spans="2:15" x14ac:dyDescent="0.2">
      <c r="B22" s="158" t="s">
        <v>31</v>
      </c>
      <c r="C22" s="103"/>
      <c r="D22" s="136"/>
      <c r="E22" s="136"/>
      <c r="F22" s="136"/>
      <c r="G22" s="136"/>
      <c r="H22" s="136"/>
      <c r="I22" s="136"/>
      <c r="J22" s="136"/>
      <c r="K22" s="136"/>
      <c r="L22" s="136"/>
      <c r="M22" s="136"/>
      <c r="N22" s="82"/>
      <c r="O22" s="82"/>
    </row>
    <row r="23" spans="2:15" x14ac:dyDescent="0.2">
      <c r="B23" s="6"/>
      <c r="C23" s="103"/>
      <c r="D23" s="82"/>
      <c r="E23" s="82"/>
      <c r="F23" s="82"/>
      <c r="G23" s="82"/>
      <c r="H23" s="82"/>
      <c r="I23" s="82"/>
      <c r="J23" s="82"/>
      <c r="K23" s="82"/>
      <c r="L23" s="82"/>
      <c r="M23" s="82"/>
      <c r="N23" s="82"/>
      <c r="O23" s="82"/>
    </row>
    <row r="24" spans="2:15" x14ac:dyDescent="0.2">
      <c r="B24" s="6"/>
      <c r="C24" s="103"/>
      <c r="D24" s="82"/>
      <c r="E24" s="82"/>
      <c r="F24" s="82"/>
      <c r="G24" s="82"/>
      <c r="H24" s="82"/>
      <c r="I24" s="82"/>
      <c r="J24" s="82"/>
      <c r="K24" s="82"/>
      <c r="L24" s="82"/>
      <c r="M24" s="82"/>
      <c r="N24" s="82"/>
      <c r="O24" s="82"/>
    </row>
    <row r="25" spans="2:15" x14ac:dyDescent="0.2">
      <c r="B25" s="158" t="s">
        <v>32</v>
      </c>
      <c r="C25" s="103"/>
      <c r="D25" s="82"/>
      <c r="E25" s="82"/>
      <c r="F25" s="82"/>
      <c r="G25" s="82"/>
      <c r="H25" s="82"/>
      <c r="I25" s="82"/>
      <c r="J25" s="82"/>
      <c r="K25" s="82"/>
      <c r="L25" s="82"/>
      <c r="M25" s="82"/>
      <c r="N25" s="82"/>
      <c r="O25" s="82"/>
    </row>
    <row r="26" spans="2:15" x14ac:dyDescent="0.2">
      <c r="B26" s="6"/>
      <c r="D26" s="82"/>
      <c r="E26" s="82"/>
      <c r="F26" s="82"/>
      <c r="G26" s="82"/>
      <c r="H26" s="82"/>
      <c r="I26" s="82"/>
      <c r="J26" s="82"/>
      <c r="K26" s="82"/>
      <c r="L26" s="82"/>
      <c r="M26" s="82"/>
      <c r="N26" s="82"/>
      <c r="O26" s="82"/>
    </row>
    <row r="27" spans="2:15" x14ac:dyDescent="0.2">
      <c r="B27" s="137" t="s">
        <v>33</v>
      </c>
      <c r="C27" s="103"/>
      <c r="D27" s="138"/>
      <c r="E27" s="138"/>
      <c r="F27" s="138"/>
      <c r="G27" s="138"/>
      <c r="H27" s="138"/>
      <c r="I27" s="138"/>
      <c r="J27" s="138"/>
      <c r="K27" s="138"/>
      <c r="L27" s="138"/>
      <c r="M27" s="138"/>
      <c r="O27" s="82"/>
    </row>
    <row r="28" spans="2:15" x14ac:dyDescent="0.2">
      <c r="B28" s="95" t="s">
        <v>34</v>
      </c>
      <c r="D28" s="82"/>
      <c r="E28" s="82"/>
      <c r="F28" s="82"/>
      <c r="G28" s="82"/>
      <c r="H28" s="82"/>
      <c r="I28" s="82"/>
      <c r="J28" s="82"/>
      <c r="K28" s="82"/>
      <c r="L28" s="82"/>
      <c r="M28" s="82"/>
      <c r="O28" s="82"/>
    </row>
    <row r="29" spans="2:15" x14ac:dyDescent="0.2">
      <c r="B29" s="158" t="s">
        <v>35</v>
      </c>
      <c r="C29" s="103"/>
      <c r="D29" s="138"/>
      <c r="E29" s="138"/>
      <c r="F29" s="138"/>
      <c r="G29" s="138"/>
      <c r="H29" s="138"/>
      <c r="I29" s="138"/>
      <c r="J29" s="138"/>
      <c r="K29" s="138"/>
      <c r="L29" s="138"/>
      <c r="M29" s="138"/>
      <c r="N29" s="105"/>
      <c r="O29" s="82"/>
    </row>
    <row r="30" spans="2:15" x14ac:dyDescent="0.2">
      <c r="B30" s="6"/>
      <c r="C30" s="103"/>
      <c r="D30" s="82"/>
      <c r="E30" s="82"/>
      <c r="F30" s="82"/>
      <c r="G30" s="82"/>
      <c r="H30" s="82"/>
      <c r="I30" s="82"/>
      <c r="J30" s="82"/>
      <c r="K30" s="82"/>
      <c r="L30" s="82"/>
      <c r="M30" s="82"/>
      <c r="N30" s="105"/>
      <c r="O30" s="82"/>
    </row>
    <row r="31" spans="2:15" x14ac:dyDescent="0.2">
      <c r="B31" s="6"/>
      <c r="C31" s="103"/>
      <c r="D31" s="82"/>
      <c r="E31" s="82"/>
      <c r="F31" s="82"/>
      <c r="G31" s="82"/>
      <c r="H31" s="82"/>
      <c r="I31" s="82"/>
      <c r="J31" s="82"/>
      <c r="K31" s="82"/>
      <c r="L31" s="82"/>
      <c r="M31" s="82"/>
      <c r="O31" s="82"/>
    </row>
    <row r="32" spans="2:15" x14ac:dyDescent="0.2">
      <c r="B32" s="158" t="s">
        <v>36</v>
      </c>
      <c r="C32" s="103"/>
      <c r="D32" s="138"/>
      <c r="E32" s="138"/>
      <c r="F32" s="138"/>
      <c r="G32" s="138"/>
      <c r="H32" s="138"/>
      <c r="I32" s="138"/>
      <c r="J32" s="138"/>
      <c r="K32" s="138"/>
      <c r="L32" s="138"/>
      <c r="M32" s="138"/>
      <c r="N32" s="105"/>
      <c r="O32" s="82"/>
    </row>
    <row r="33" spans="2:15" x14ac:dyDescent="0.2">
      <c r="B33" s="135"/>
      <c r="D33" s="82"/>
      <c r="E33" s="82"/>
      <c r="F33" s="82"/>
      <c r="G33" s="82"/>
      <c r="H33" s="82"/>
      <c r="I33" s="82"/>
      <c r="J33" s="82"/>
      <c r="K33" s="82"/>
      <c r="L33" s="82"/>
      <c r="M33" s="82"/>
      <c r="N33" s="82"/>
      <c r="O33" s="82"/>
    </row>
    <row r="34" spans="2:15" x14ac:dyDescent="0.2">
      <c r="B34" s="95" t="s">
        <v>37</v>
      </c>
      <c r="D34" s="82"/>
      <c r="E34" s="82"/>
      <c r="F34" s="82"/>
      <c r="G34" s="82"/>
      <c r="H34" s="82"/>
      <c r="I34" s="82"/>
      <c r="J34" s="82"/>
      <c r="K34" s="82"/>
      <c r="L34" s="82"/>
      <c r="M34" s="82"/>
      <c r="N34" s="82"/>
      <c r="O34" s="82"/>
    </row>
    <row r="35" spans="2:15" x14ac:dyDescent="0.2">
      <c r="B35" s="158" t="s">
        <v>38</v>
      </c>
      <c r="C35" s="103"/>
      <c r="D35" s="138"/>
      <c r="E35" s="138"/>
      <c r="F35" s="138"/>
      <c r="G35" s="138"/>
      <c r="H35" s="138"/>
      <c r="I35" s="138"/>
      <c r="J35" s="138"/>
      <c r="K35" s="138"/>
      <c r="L35" s="138"/>
      <c r="M35" s="138"/>
      <c r="N35" s="105"/>
      <c r="O35" s="82"/>
    </row>
    <row r="36" spans="2:15" x14ac:dyDescent="0.2">
      <c r="B36" s="6"/>
      <c r="C36" s="103"/>
      <c r="O36" s="82"/>
    </row>
    <row r="37" spans="2:15" x14ac:dyDescent="0.2">
      <c r="B37" s="6"/>
      <c r="C37" s="103"/>
      <c r="D37" s="82"/>
      <c r="E37" s="82"/>
      <c r="F37" s="82"/>
      <c r="G37" s="82"/>
      <c r="H37" s="82"/>
      <c r="I37" s="82"/>
      <c r="J37" s="82"/>
      <c r="K37" s="82"/>
      <c r="L37" s="82"/>
      <c r="M37" s="82"/>
      <c r="O37" s="82"/>
    </row>
    <row r="38" spans="2:15" x14ac:dyDescent="0.2">
      <c r="B38" s="158" t="s">
        <v>39</v>
      </c>
      <c r="C38" s="103"/>
      <c r="D38" s="138"/>
      <c r="E38" s="138"/>
      <c r="F38" s="138"/>
      <c r="G38" s="138"/>
      <c r="H38" s="138"/>
      <c r="I38" s="138"/>
      <c r="J38" s="138"/>
      <c r="K38" s="138"/>
      <c r="L38" s="138"/>
      <c r="M38" s="138"/>
    </row>
    <row r="39" spans="2:15" x14ac:dyDescent="0.2">
      <c r="O39" s="134"/>
    </row>
    <row r="40" spans="2:15" x14ac:dyDescent="0.2">
      <c r="M40" s="82"/>
    </row>
    <row r="41" spans="2:15" x14ac:dyDescent="0.2"/>
    <row r="42" spans="2:15" x14ac:dyDescent="0.2"/>
    <row r="43" spans="2:15" x14ac:dyDescent="0.2"/>
    <row r="44" spans="2:15" x14ac:dyDescent="0.2"/>
    <row r="45" spans="2:15" x14ac:dyDescent="0.2">
      <c r="B45" s="1" t="s">
        <v>40</v>
      </c>
    </row>
    <row r="46" spans="2:15" x14ac:dyDescent="0.2"/>
    <row r="47" spans="2:15" x14ac:dyDescent="0.2">
      <c r="B47" s="131"/>
    </row>
    <row r="48" spans="2:15" x14ac:dyDescent="0.2">
      <c r="B48" s="6"/>
    </row>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Z62"/>
  <sheetViews>
    <sheetView zoomScaleNormal="100" workbookViewId="0">
      <pane xSplit="4" ySplit="9" topLeftCell="E10" activePane="bottomRight" state="frozen"/>
      <selection pane="topRight" activeCell="E1" sqref="E1"/>
      <selection pane="bottomLeft" activeCell="A10" sqref="A10"/>
      <selection pane="bottomRight" activeCell="E2" sqref="E2:G2"/>
    </sheetView>
  </sheetViews>
  <sheetFormatPr defaultColWidth="0" defaultRowHeight="12" zeroHeight="1" outlineLevelCol="1" x14ac:dyDescent="0.2"/>
  <cols>
    <col min="1" max="1" width="8.85546875" style="1" customWidth="1"/>
    <col min="2" max="2" width="38.7109375" style="1" bestFit="1" customWidth="1"/>
    <col min="3" max="3" width="3.28515625" style="1" customWidth="1"/>
    <col min="4" max="4" width="12.7109375" style="1" hidden="1" customWidth="1" outlineLevel="1"/>
    <col min="5" max="5" width="11.28515625" style="1" bestFit="1" customWidth="1" collapsed="1"/>
    <col min="6" max="14" width="8.85546875" style="1" customWidth="1"/>
    <col min="15" max="15" width="8.85546875" style="1" hidden="1" customWidth="1"/>
    <col min="16" max="16" width="3.42578125" style="1" customWidth="1"/>
    <col min="17" max="17" width="10" style="1" customWidth="1"/>
    <col min="18" max="18" width="8.85546875" style="1" customWidth="1"/>
    <col min="19" max="16384" width="8.85546875" style="1" hidden="1"/>
  </cols>
  <sheetData>
    <row r="1" spans="2:26" x14ac:dyDescent="0.2"/>
    <row r="2" spans="2:26" ht="15" x14ac:dyDescent="0.25">
      <c r="B2" s="24" t="s">
        <v>5</v>
      </c>
      <c r="C2" s="24"/>
      <c r="D2" s="24"/>
      <c r="E2" s="203" t="str">
        <f>IF('Cover Sheet'!$D$19="Yes","COMPLETE","DO NOT COMPLETE")</f>
        <v>COMPLETE</v>
      </c>
      <c r="F2" s="203"/>
      <c r="G2" s="203"/>
      <c r="H2" s="24"/>
      <c r="I2" s="24"/>
      <c r="J2" s="24"/>
      <c r="K2" s="24"/>
      <c r="L2" s="24"/>
      <c r="M2" s="24"/>
      <c r="N2" s="24"/>
      <c r="O2" s="24"/>
    </row>
    <row r="3" spans="2:26" x14ac:dyDescent="0.2"/>
    <row r="4" spans="2:26" x14ac:dyDescent="0.2"/>
    <row r="5" spans="2:26" x14ac:dyDescent="0.2">
      <c r="B5" s="27" t="s">
        <v>41</v>
      </c>
      <c r="E5" s="36" t="s">
        <v>42</v>
      </c>
    </row>
    <row r="6" spans="2:26" x14ac:dyDescent="0.2">
      <c r="B6" s="27" t="s">
        <v>43</v>
      </c>
      <c r="C6" s="18"/>
      <c r="D6" s="18"/>
      <c r="E6" s="38">
        <f>Assumptions!C8</f>
        <v>0</v>
      </c>
      <c r="F6" s="18"/>
      <c r="G6" s="18"/>
      <c r="H6" s="18"/>
      <c r="I6" s="18"/>
      <c r="J6" s="18"/>
      <c r="K6" s="18"/>
      <c r="L6" s="18"/>
      <c r="M6" s="18"/>
      <c r="N6" s="18"/>
      <c r="O6" s="18"/>
      <c r="P6" s="18"/>
      <c r="Q6" s="18"/>
      <c r="R6" s="18"/>
      <c r="S6" s="18"/>
      <c r="T6" s="18"/>
      <c r="U6" s="18"/>
      <c r="V6" s="18"/>
      <c r="W6" s="18"/>
      <c r="X6" s="18"/>
      <c r="Y6" s="18"/>
      <c r="Z6" s="18"/>
    </row>
    <row r="7" spans="2:26" x14ac:dyDescent="0.2">
      <c r="B7" s="19"/>
      <c r="C7" s="18"/>
      <c r="D7" s="18"/>
      <c r="E7" s="18"/>
      <c r="F7" s="18"/>
      <c r="G7" s="18"/>
      <c r="H7" s="18"/>
      <c r="I7" s="18"/>
      <c r="J7" s="18"/>
      <c r="K7" s="18"/>
      <c r="L7" s="18"/>
      <c r="M7" s="18"/>
      <c r="N7" s="18"/>
      <c r="O7" s="18"/>
      <c r="P7" s="18"/>
      <c r="Q7" s="18"/>
      <c r="R7" s="18"/>
      <c r="S7" s="18"/>
      <c r="T7" s="18"/>
      <c r="U7" s="18"/>
      <c r="V7" s="18"/>
      <c r="W7" s="18"/>
      <c r="X7" s="18"/>
      <c r="Y7" s="18"/>
      <c r="Z7" s="18"/>
    </row>
    <row r="8" spans="2:26" x14ac:dyDescent="0.2">
      <c r="B8" s="27" t="s">
        <v>19</v>
      </c>
      <c r="C8" s="18"/>
      <c r="D8" s="18"/>
      <c r="E8" s="126">
        <f>Project!D4</f>
        <v>2024</v>
      </c>
      <c r="F8" s="126">
        <f>Project!E4</f>
        <v>2025</v>
      </c>
      <c r="G8" s="126">
        <f>Project!F4</f>
        <v>2026</v>
      </c>
      <c r="H8" s="126">
        <f>Project!G4</f>
        <v>2027</v>
      </c>
      <c r="I8" s="126">
        <f>Project!H4</f>
        <v>2028</v>
      </c>
      <c r="J8" s="126">
        <f>Project!I4</f>
        <v>2029</v>
      </c>
      <c r="K8" s="126">
        <f>Project!J4</f>
        <v>2030</v>
      </c>
      <c r="L8" s="126">
        <f>Project!K4</f>
        <v>2031</v>
      </c>
      <c r="M8" s="126">
        <f>Project!L4</f>
        <v>2032</v>
      </c>
      <c r="N8" s="126">
        <f>Project!M4</f>
        <v>2033</v>
      </c>
      <c r="O8" s="40"/>
      <c r="P8" s="18"/>
      <c r="Q8" s="18" t="s">
        <v>44</v>
      </c>
      <c r="R8" s="18"/>
      <c r="S8" s="18"/>
      <c r="T8" s="18"/>
      <c r="U8" s="18"/>
      <c r="V8" s="18"/>
      <c r="W8" s="18"/>
      <c r="X8" s="18"/>
      <c r="Y8" s="18"/>
      <c r="Z8" s="18"/>
    </row>
    <row r="9" spans="2:26" x14ac:dyDescent="0.2">
      <c r="B9" s="27" t="s">
        <v>20</v>
      </c>
      <c r="C9" s="18"/>
      <c r="D9" s="18"/>
      <c r="E9" s="127">
        <f>Project!D5</f>
        <v>1</v>
      </c>
      <c r="F9" s="127">
        <f>Project!E5</f>
        <v>2</v>
      </c>
      <c r="G9" s="127">
        <f>Project!F5</f>
        <v>3</v>
      </c>
      <c r="H9" s="127">
        <f>Project!G5</f>
        <v>4</v>
      </c>
      <c r="I9" s="127">
        <f>Project!H5</f>
        <v>5</v>
      </c>
      <c r="J9" s="127">
        <f>Project!I5</f>
        <v>6</v>
      </c>
      <c r="K9" s="127">
        <f>Project!J5</f>
        <v>7</v>
      </c>
      <c r="L9" s="127">
        <f>Project!K5</f>
        <v>8</v>
      </c>
      <c r="M9" s="127">
        <f>Project!L5</f>
        <v>9</v>
      </c>
      <c r="N9" s="127">
        <f>Project!M5</f>
        <v>10</v>
      </c>
      <c r="O9" s="34" t="s">
        <v>160</v>
      </c>
      <c r="P9" s="18"/>
      <c r="Q9" s="18">
        <f>COUNTA(E9:O9)</f>
        <v>11</v>
      </c>
      <c r="R9" s="18"/>
      <c r="S9" s="18"/>
      <c r="T9" s="18"/>
      <c r="U9" s="18"/>
      <c r="V9" s="18"/>
      <c r="W9" s="18"/>
      <c r="X9" s="18"/>
      <c r="Y9" s="18"/>
      <c r="Z9" s="18"/>
    </row>
    <row r="10" spans="2:26" x14ac:dyDescent="0.2">
      <c r="B10" s="27" t="s">
        <v>45</v>
      </c>
      <c r="C10" s="18"/>
      <c r="D10" s="18"/>
      <c r="E10" s="128">
        <f>Project!D9</f>
        <v>0</v>
      </c>
      <c r="F10" s="128">
        <f>Project!E9</f>
        <v>0</v>
      </c>
      <c r="G10" s="128">
        <f>Project!F9</f>
        <v>0</v>
      </c>
      <c r="H10" s="128">
        <f>Project!G9</f>
        <v>0</v>
      </c>
      <c r="I10" s="128">
        <f>Project!H9</f>
        <v>0</v>
      </c>
      <c r="J10" s="128">
        <f>Project!I9</f>
        <v>0</v>
      </c>
      <c r="K10" s="128">
        <f>Project!J9</f>
        <v>0</v>
      </c>
      <c r="L10" s="128">
        <f>Project!K9</f>
        <v>0</v>
      </c>
      <c r="M10" s="128">
        <f>Project!L9</f>
        <v>0</v>
      </c>
      <c r="N10" s="128">
        <f>Project!M9</f>
        <v>0</v>
      </c>
      <c r="O10" s="41"/>
      <c r="P10" s="18"/>
      <c r="Q10" s="18"/>
      <c r="R10" s="18"/>
      <c r="S10" s="18"/>
      <c r="T10" s="18"/>
      <c r="U10" s="18"/>
      <c r="V10" s="18"/>
      <c r="W10" s="18"/>
      <c r="X10" s="18"/>
      <c r="Y10" s="18"/>
      <c r="Z10" s="18"/>
    </row>
    <row r="11" spans="2:26" x14ac:dyDescent="0.2">
      <c r="B11" s="13"/>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2:26" x14ac:dyDescent="0.2">
      <c r="B12" s="20" t="s">
        <v>46</v>
      </c>
      <c r="C12" s="18"/>
      <c r="D12" s="22" t="s">
        <v>156</v>
      </c>
      <c r="E12" s="18"/>
      <c r="F12" s="18"/>
      <c r="G12" s="18"/>
      <c r="H12" s="18"/>
      <c r="I12" s="18"/>
      <c r="J12" s="18"/>
      <c r="K12" s="18"/>
      <c r="L12" s="18"/>
      <c r="M12" s="18"/>
      <c r="N12" s="18"/>
      <c r="O12" s="18"/>
      <c r="P12" s="18"/>
      <c r="Q12" s="18"/>
      <c r="R12" s="18"/>
      <c r="S12" s="18"/>
      <c r="T12" s="18"/>
      <c r="U12" s="18"/>
      <c r="V12" s="18"/>
      <c r="W12" s="18"/>
      <c r="X12" s="18"/>
      <c r="Y12" s="18"/>
      <c r="Z12" s="18"/>
    </row>
    <row r="13" spans="2:26" x14ac:dyDescent="0.2">
      <c r="B13" s="35" t="s">
        <v>30</v>
      </c>
      <c r="C13" s="18"/>
      <c r="D13" s="22"/>
      <c r="E13" s="28">
        <f>SUM(E14:E17)</f>
        <v>0</v>
      </c>
      <c r="F13" s="28">
        <f t="shared" ref="F13:O13" si="0">SUM(F14:F17)</f>
        <v>0</v>
      </c>
      <c r="G13" s="28">
        <f t="shared" si="0"/>
        <v>0</v>
      </c>
      <c r="H13" s="28">
        <f t="shared" si="0"/>
        <v>0</v>
      </c>
      <c r="I13" s="28">
        <f t="shared" si="0"/>
        <v>0</v>
      </c>
      <c r="J13" s="28">
        <f t="shared" si="0"/>
        <v>0</v>
      </c>
      <c r="K13" s="28">
        <f t="shared" si="0"/>
        <v>0</v>
      </c>
      <c r="L13" s="28">
        <f t="shared" si="0"/>
        <v>0</v>
      </c>
      <c r="M13" s="28">
        <f t="shared" si="0"/>
        <v>0</v>
      </c>
      <c r="N13" s="28">
        <f t="shared" si="0"/>
        <v>0</v>
      </c>
      <c r="O13" s="28">
        <f t="shared" si="0"/>
        <v>0</v>
      </c>
      <c r="P13" s="23"/>
      <c r="Q13" s="28">
        <f>SUM(E13:O13)</f>
        <v>0</v>
      </c>
      <c r="R13" s="18"/>
      <c r="S13" s="18"/>
      <c r="T13" s="18"/>
      <c r="U13" s="18"/>
      <c r="V13" s="18"/>
      <c r="W13" s="18"/>
      <c r="X13" s="18"/>
      <c r="Y13" s="18"/>
      <c r="Z13" s="18"/>
    </row>
    <row r="14" spans="2:26" x14ac:dyDescent="0.2">
      <c r="B14" s="56" t="str">
        <f>Project!B22</f>
        <v>Capital investment costs 1</v>
      </c>
      <c r="C14" s="18"/>
      <c r="D14" s="22" t="s">
        <v>158</v>
      </c>
      <c r="E14" s="45"/>
      <c r="F14" s="45"/>
      <c r="G14" s="45"/>
      <c r="H14" s="45"/>
      <c r="I14" s="45"/>
      <c r="J14" s="45"/>
      <c r="K14" s="45"/>
      <c r="L14" s="45"/>
      <c r="M14" s="45"/>
      <c r="N14" s="45"/>
      <c r="O14" s="45"/>
      <c r="P14" s="23"/>
      <c r="Q14" s="28">
        <f t="shared" ref="Q14:Q56" si="1">SUM(E14:O14)</f>
        <v>0</v>
      </c>
      <c r="R14" s="18"/>
      <c r="S14" s="18"/>
      <c r="T14" s="18"/>
      <c r="U14" s="18"/>
      <c r="V14" s="18"/>
      <c r="W14" s="18"/>
      <c r="X14" s="18"/>
      <c r="Y14" s="18"/>
      <c r="Z14" s="18"/>
    </row>
    <row r="15" spans="2:26" x14ac:dyDescent="0.2">
      <c r="B15" s="56">
        <f>Project!B26</f>
        <v>0</v>
      </c>
      <c r="C15" s="18"/>
      <c r="D15" s="22" t="s">
        <v>158</v>
      </c>
      <c r="E15" s="45"/>
      <c r="F15" s="45"/>
      <c r="G15" s="45"/>
      <c r="H15" s="45"/>
      <c r="I15" s="45"/>
      <c r="J15" s="45"/>
      <c r="K15" s="45"/>
      <c r="L15" s="45"/>
      <c r="M15" s="45"/>
      <c r="N15" s="45"/>
      <c r="O15" s="45"/>
      <c r="P15" s="23"/>
      <c r="Q15" s="28">
        <f t="shared" si="1"/>
        <v>0</v>
      </c>
      <c r="R15" s="18"/>
      <c r="S15" s="18"/>
      <c r="T15" s="18"/>
      <c r="U15" s="18"/>
      <c r="V15" s="18"/>
      <c r="W15" s="18"/>
      <c r="X15" s="18"/>
      <c r="Y15" s="18"/>
      <c r="Z15" s="18"/>
    </row>
    <row r="16" spans="2:26" hidden="1" x14ac:dyDescent="0.2">
      <c r="B16" s="56" t="s">
        <v>161</v>
      </c>
      <c r="C16" s="18"/>
      <c r="D16" s="22" t="s">
        <v>158</v>
      </c>
      <c r="E16" s="45"/>
      <c r="F16" s="45"/>
      <c r="G16" s="45"/>
      <c r="H16" s="45"/>
      <c r="I16" s="45"/>
      <c r="J16" s="45"/>
      <c r="K16" s="45"/>
      <c r="L16" s="45"/>
      <c r="M16" s="45"/>
      <c r="N16" s="45"/>
      <c r="O16" s="45"/>
      <c r="P16" s="23"/>
      <c r="Q16" s="28">
        <f t="shared" si="1"/>
        <v>0</v>
      </c>
      <c r="R16" s="18"/>
      <c r="S16" s="18"/>
      <c r="T16" s="18"/>
      <c r="U16" s="18"/>
      <c r="V16" s="18"/>
      <c r="W16" s="18"/>
      <c r="X16" s="18"/>
      <c r="Y16" s="18"/>
      <c r="Z16" s="18"/>
    </row>
    <row r="17" spans="2:26" hidden="1" x14ac:dyDescent="0.2">
      <c r="B17" s="56"/>
      <c r="C17" s="18"/>
      <c r="D17" s="22" t="s">
        <v>158</v>
      </c>
      <c r="E17" s="45"/>
      <c r="F17" s="45"/>
      <c r="G17" s="45"/>
      <c r="H17" s="45"/>
      <c r="I17" s="45"/>
      <c r="J17" s="45"/>
      <c r="K17" s="45"/>
      <c r="L17" s="45"/>
      <c r="M17" s="45"/>
      <c r="N17" s="45"/>
      <c r="O17" s="45"/>
      <c r="P17" s="23"/>
      <c r="Q17" s="28">
        <f t="shared" si="1"/>
        <v>0</v>
      </c>
      <c r="R17" s="18"/>
      <c r="S17" s="18"/>
      <c r="T17" s="18"/>
      <c r="U17" s="18"/>
      <c r="V17" s="18"/>
      <c r="W17" s="18"/>
      <c r="X17" s="18"/>
      <c r="Y17" s="18"/>
      <c r="Z17" s="18"/>
    </row>
    <row r="18" spans="2:26" x14ac:dyDescent="0.2">
      <c r="B18" s="13"/>
      <c r="C18" s="18"/>
      <c r="D18" s="22"/>
      <c r="E18" s="23"/>
      <c r="F18" s="23"/>
      <c r="G18" s="23"/>
      <c r="H18" s="23"/>
      <c r="I18" s="23"/>
      <c r="J18" s="23"/>
      <c r="K18" s="23"/>
      <c r="L18" s="23"/>
      <c r="M18" s="23"/>
      <c r="N18" s="23"/>
      <c r="O18" s="23"/>
      <c r="P18" s="23"/>
      <c r="Q18" s="23"/>
      <c r="R18" s="18"/>
      <c r="S18" s="18"/>
      <c r="T18" s="18"/>
      <c r="U18" s="18"/>
      <c r="V18" s="18"/>
      <c r="W18" s="18"/>
      <c r="X18" s="18"/>
      <c r="Y18" s="18"/>
      <c r="Z18" s="18"/>
    </row>
    <row r="19" spans="2:26" x14ac:dyDescent="0.2">
      <c r="B19" s="35" t="s">
        <v>33</v>
      </c>
      <c r="C19" s="18"/>
      <c r="D19" s="22"/>
      <c r="E19" s="28">
        <f>E20+E25</f>
        <v>0</v>
      </c>
      <c r="F19" s="28">
        <f t="shared" ref="F19:O19" si="2">F20+F25</f>
        <v>0</v>
      </c>
      <c r="G19" s="28">
        <f t="shared" si="2"/>
        <v>0</v>
      </c>
      <c r="H19" s="28">
        <f t="shared" si="2"/>
        <v>0</v>
      </c>
      <c r="I19" s="28">
        <f t="shared" si="2"/>
        <v>0</v>
      </c>
      <c r="J19" s="28">
        <f t="shared" si="2"/>
        <v>0</v>
      </c>
      <c r="K19" s="28">
        <f t="shared" si="2"/>
        <v>0</v>
      </c>
      <c r="L19" s="28">
        <f t="shared" si="2"/>
        <v>0</v>
      </c>
      <c r="M19" s="28">
        <f t="shared" si="2"/>
        <v>0</v>
      </c>
      <c r="N19" s="28">
        <f t="shared" si="2"/>
        <v>0</v>
      </c>
      <c r="O19" s="28">
        <f t="shared" si="2"/>
        <v>0</v>
      </c>
      <c r="P19" s="23"/>
      <c r="Q19" s="28">
        <f t="shared" si="1"/>
        <v>0</v>
      </c>
      <c r="R19" s="18"/>
      <c r="S19" s="18"/>
      <c r="T19" s="18"/>
      <c r="U19" s="18"/>
      <c r="V19" s="18"/>
      <c r="W19" s="18"/>
      <c r="X19" s="18"/>
      <c r="Y19" s="18"/>
      <c r="Z19" s="18"/>
    </row>
    <row r="20" spans="2:26" x14ac:dyDescent="0.2">
      <c r="B20" s="57" t="s">
        <v>34</v>
      </c>
      <c r="C20" s="18"/>
      <c r="D20" s="22"/>
      <c r="E20" s="28">
        <f>SUM(E21:E24)</f>
        <v>0</v>
      </c>
      <c r="F20" s="28">
        <f t="shared" ref="F20:O20" si="3">SUM(F21:F24)</f>
        <v>0</v>
      </c>
      <c r="G20" s="28">
        <f t="shared" si="3"/>
        <v>0</v>
      </c>
      <c r="H20" s="28">
        <f t="shared" si="3"/>
        <v>0</v>
      </c>
      <c r="I20" s="28">
        <f t="shared" si="3"/>
        <v>0</v>
      </c>
      <c r="J20" s="28">
        <f t="shared" si="3"/>
        <v>0</v>
      </c>
      <c r="K20" s="28">
        <f t="shared" si="3"/>
        <v>0</v>
      </c>
      <c r="L20" s="28">
        <f t="shared" si="3"/>
        <v>0</v>
      </c>
      <c r="M20" s="28">
        <f t="shared" si="3"/>
        <v>0</v>
      </c>
      <c r="N20" s="28">
        <f t="shared" si="3"/>
        <v>0</v>
      </c>
      <c r="O20" s="28">
        <f t="shared" si="3"/>
        <v>0</v>
      </c>
      <c r="P20" s="23"/>
      <c r="Q20" s="28">
        <f t="shared" si="1"/>
        <v>0</v>
      </c>
      <c r="R20" s="18"/>
      <c r="S20" s="18"/>
      <c r="T20" s="18"/>
      <c r="U20" s="18"/>
      <c r="V20" s="18"/>
      <c r="W20" s="18"/>
      <c r="X20" s="18"/>
      <c r="Y20" s="18"/>
      <c r="Z20" s="18"/>
    </row>
    <row r="21" spans="2:26" x14ac:dyDescent="0.2">
      <c r="B21" s="56" t="str">
        <f>Project!B29</f>
        <v>Variable implementation costs 1</v>
      </c>
      <c r="C21" s="18"/>
      <c r="D21" s="22" t="s">
        <v>158</v>
      </c>
      <c r="E21" s="45"/>
      <c r="F21" s="45"/>
      <c r="G21" s="45"/>
      <c r="H21" s="45"/>
      <c r="I21" s="45"/>
      <c r="J21" s="45"/>
      <c r="K21" s="45"/>
      <c r="L21" s="45"/>
      <c r="M21" s="45"/>
      <c r="N21" s="45"/>
      <c r="O21" s="45"/>
      <c r="P21" s="23"/>
      <c r="Q21" s="28">
        <f t="shared" si="1"/>
        <v>0</v>
      </c>
      <c r="R21" s="18"/>
      <c r="S21" s="18"/>
      <c r="T21" s="18"/>
      <c r="U21" s="18"/>
      <c r="V21" s="18"/>
      <c r="W21" s="18"/>
      <c r="X21" s="18"/>
      <c r="Y21" s="18"/>
      <c r="Z21" s="18"/>
    </row>
    <row r="22" spans="2:26" x14ac:dyDescent="0.2">
      <c r="B22" s="56">
        <f>Project!B30</f>
        <v>0</v>
      </c>
      <c r="C22" s="18"/>
      <c r="D22" s="22" t="s">
        <v>158</v>
      </c>
      <c r="E22" s="45"/>
      <c r="F22" s="45"/>
      <c r="G22" s="45"/>
      <c r="H22" s="45"/>
      <c r="I22" s="45"/>
      <c r="J22" s="45"/>
      <c r="K22" s="45"/>
      <c r="L22" s="45"/>
      <c r="M22" s="45"/>
      <c r="N22" s="45"/>
      <c r="O22" s="45"/>
      <c r="P22" s="23"/>
      <c r="Q22" s="28">
        <f t="shared" si="1"/>
        <v>0</v>
      </c>
      <c r="R22" s="18"/>
      <c r="S22" s="18"/>
      <c r="T22" s="18"/>
      <c r="U22" s="18"/>
      <c r="V22" s="18"/>
      <c r="W22" s="18"/>
      <c r="X22" s="18"/>
      <c r="Y22" s="18"/>
      <c r="Z22" s="18"/>
    </row>
    <row r="23" spans="2:26" hidden="1" x14ac:dyDescent="0.2">
      <c r="B23" s="56"/>
      <c r="C23" s="18"/>
      <c r="D23" s="22" t="s">
        <v>158</v>
      </c>
      <c r="E23" s="45"/>
      <c r="F23" s="45"/>
      <c r="G23" s="45"/>
      <c r="H23" s="45"/>
      <c r="I23" s="45"/>
      <c r="J23" s="45"/>
      <c r="K23" s="45"/>
      <c r="L23" s="45"/>
      <c r="M23" s="45"/>
      <c r="N23" s="45"/>
      <c r="O23" s="45"/>
      <c r="P23" s="23"/>
      <c r="Q23" s="28">
        <f t="shared" si="1"/>
        <v>0</v>
      </c>
      <c r="R23" s="18"/>
      <c r="S23" s="18"/>
      <c r="T23" s="18"/>
      <c r="U23" s="18"/>
      <c r="V23" s="18"/>
      <c r="W23" s="18"/>
      <c r="X23" s="18"/>
      <c r="Y23" s="18"/>
      <c r="Z23" s="18"/>
    </row>
    <row r="24" spans="2:26" hidden="1" x14ac:dyDescent="0.2">
      <c r="B24" s="56"/>
      <c r="C24" s="18"/>
      <c r="D24" s="22" t="s">
        <v>158</v>
      </c>
      <c r="E24" s="45"/>
      <c r="F24" s="45"/>
      <c r="G24" s="45"/>
      <c r="H24" s="45"/>
      <c r="I24" s="45"/>
      <c r="J24" s="45"/>
      <c r="K24" s="45"/>
      <c r="L24" s="45"/>
      <c r="M24" s="45"/>
      <c r="N24" s="45"/>
      <c r="O24" s="45"/>
      <c r="P24" s="23"/>
      <c r="Q24" s="28">
        <f t="shared" si="1"/>
        <v>0</v>
      </c>
      <c r="R24" s="18"/>
      <c r="S24" s="18"/>
      <c r="T24" s="18"/>
      <c r="U24" s="18"/>
      <c r="V24" s="18"/>
      <c r="W24" s="18"/>
      <c r="X24" s="18"/>
      <c r="Y24" s="18"/>
      <c r="Z24" s="18"/>
    </row>
    <row r="25" spans="2:26" x14ac:dyDescent="0.2">
      <c r="B25" s="57" t="s">
        <v>37</v>
      </c>
      <c r="C25" s="18"/>
      <c r="D25" s="22"/>
      <c r="E25" s="28">
        <f>SUM(E26:E29)</f>
        <v>0</v>
      </c>
      <c r="F25" s="28">
        <f t="shared" ref="F25:O25" si="4">SUM(F26:F29)</f>
        <v>0</v>
      </c>
      <c r="G25" s="28">
        <f t="shared" si="4"/>
        <v>0</v>
      </c>
      <c r="H25" s="28">
        <f t="shared" si="4"/>
        <v>0</v>
      </c>
      <c r="I25" s="28">
        <f t="shared" si="4"/>
        <v>0</v>
      </c>
      <c r="J25" s="28">
        <f t="shared" si="4"/>
        <v>0</v>
      </c>
      <c r="K25" s="28">
        <f t="shared" si="4"/>
        <v>0</v>
      </c>
      <c r="L25" s="28">
        <f t="shared" si="4"/>
        <v>0</v>
      </c>
      <c r="M25" s="28">
        <f t="shared" si="4"/>
        <v>0</v>
      </c>
      <c r="N25" s="28">
        <f t="shared" si="4"/>
        <v>0</v>
      </c>
      <c r="O25" s="28">
        <f t="shared" si="4"/>
        <v>0</v>
      </c>
      <c r="P25" s="23"/>
      <c r="Q25" s="28">
        <f t="shared" si="1"/>
        <v>0</v>
      </c>
      <c r="R25" s="18"/>
      <c r="S25" s="18"/>
      <c r="T25" s="18"/>
      <c r="U25" s="18"/>
      <c r="V25" s="18"/>
      <c r="W25" s="18"/>
      <c r="X25" s="18"/>
      <c r="Y25" s="18"/>
      <c r="Z25" s="18"/>
    </row>
    <row r="26" spans="2:26" x14ac:dyDescent="0.2">
      <c r="B26" s="56" t="str">
        <f>Project!B32</f>
        <v>Variable implementation costs 2</v>
      </c>
      <c r="C26" s="18"/>
      <c r="D26" s="22" t="s">
        <v>158</v>
      </c>
      <c r="E26" s="45"/>
      <c r="F26" s="45"/>
      <c r="G26" s="45"/>
      <c r="H26" s="45"/>
      <c r="I26" s="45"/>
      <c r="J26" s="45"/>
      <c r="K26" s="45"/>
      <c r="L26" s="45"/>
      <c r="M26" s="45"/>
      <c r="N26" s="45"/>
      <c r="O26" s="45">
        <f>Project!N32</f>
        <v>0</v>
      </c>
      <c r="P26" s="23"/>
      <c r="Q26" s="28">
        <f t="shared" si="1"/>
        <v>0</v>
      </c>
      <c r="R26" s="18"/>
      <c r="S26" s="18"/>
      <c r="T26" s="18"/>
      <c r="U26" s="18"/>
      <c r="V26" s="18"/>
      <c r="W26" s="18"/>
      <c r="X26" s="18"/>
      <c r="Y26" s="18"/>
      <c r="Z26" s="18"/>
    </row>
    <row r="27" spans="2:26" x14ac:dyDescent="0.2">
      <c r="B27" s="56" t="str">
        <f>Project!B35</f>
        <v>Fixed implementation costs 1</v>
      </c>
      <c r="C27" s="18"/>
      <c r="D27" s="22" t="s">
        <v>158</v>
      </c>
      <c r="E27" s="45"/>
      <c r="F27" s="45"/>
      <c r="G27" s="45"/>
      <c r="H27" s="45"/>
      <c r="I27" s="45"/>
      <c r="J27" s="45"/>
      <c r="K27" s="45"/>
      <c r="L27" s="45"/>
      <c r="M27" s="45"/>
      <c r="N27" s="45"/>
      <c r="O27" s="45"/>
      <c r="P27" s="23"/>
      <c r="Q27" s="28">
        <f t="shared" si="1"/>
        <v>0</v>
      </c>
      <c r="R27" s="18"/>
      <c r="S27" s="18"/>
      <c r="T27" s="18"/>
      <c r="U27" s="18"/>
      <c r="V27" s="18"/>
      <c r="W27" s="18"/>
      <c r="X27" s="18"/>
      <c r="Y27" s="18"/>
      <c r="Z27" s="18"/>
    </row>
    <row r="28" spans="2:26" hidden="1" x14ac:dyDescent="0.2">
      <c r="B28" s="56"/>
      <c r="C28" s="18"/>
      <c r="D28" s="22" t="s">
        <v>158</v>
      </c>
      <c r="E28" s="45"/>
      <c r="F28" s="45"/>
      <c r="G28" s="45"/>
      <c r="H28" s="45"/>
      <c r="I28" s="45"/>
      <c r="J28" s="45"/>
      <c r="K28" s="45"/>
      <c r="L28" s="45"/>
      <c r="M28" s="45"/>
      <c r="N28" s="45"/>
      <c r="O28" s="45"/>
      <c r="P28" s="23"/>
      <c r="Q28" s="28">
        <f t="shared" si="1"/>
        <v>0</v>
      </c>
      <c r="R28" s="18"/>
      <c r="S28" s="18"/>
      <c r="T28" s="18"/>
      <c r="U28" s="18"/>
      <c r="V28" s="18"/>
      <c r="W28" s="18"/>
      <c r="X28" s="18"/>
      <c r="Y28" s="18"/>
      <c r="Z28" s="18"/>
    </row>
    <row r="29" spans="2:26" hidden="1" x14ac:dyDescent="0.2">
      <c r="B29" s="56"/>
      <c r="C29" s="18"/>
      <c r="D29" s="22" t="s">
        <v>158</v>
      </c>
      <c r="E29" s="45"/>
      <c r="F29" s="45"/>
      <c r="G29" s="45"/>
      <c r="H29" s="45"/>
      <c r="I29" s="45"/>
      <c r="J29" s="45"/>
      <c r="K29" s="45"/>
      <c r="L29" s="45"/>
      <c r="M29" s="45"/>
      <c r="N29" s="45"/>
      <c r="O29" s="45"/>
      <c r="P29" s="23"/>
      <c r="Q29" s="28">
        <f t="shared" si="1"/>
        <v>0</v>
      </c>
      <c r="R29" s="18"/>
      <c r="S29" s="18"/>
      <c r="T29" s="18"/>
      <c r="U29" s="18"/>
      <c r="V29" s="18"/>
      <c r="W29" s="18"/>
      <c r="X29" s="18"/>
      <c r="Y29" s="18"/>
      <c r="Z29" s="18"/>
    </row>
    <row r="30" spans="2:26" x14ac:dyDescent="0.2">
      <c r="B30" s="26"/>
      <c r="C30" s="18"/>
      <c r="D30" s="22"/>
      <c r="E30" s="23"/>
      <c r="F30" s="23"/>
      <c r="G30" s="23"/>
      <c r="H30" s="23"/>
      <c r="I30" s="23"/>
      <c r="J30" s="23"/>
      <c r="K30" s="23"/>
      <c r="L30" s="23"/>
      <c r="M30" s="23"/>
      <c r="N30" s="23"/>
      <c r="O30" s="23"/>
      <c r="P30" s="23"/>
      <c r="Q30" s="23"/>
      <c r="R30" s="18"/>
      <c r="S30" s="18"/>
      <c r="T30" s="18"/>
      <c r="U30" s="18"/>
      <c r="V30" s="18"/>
      <c r="W30" s="18"/>
      <c r="X30" s="18"/>
      <c r="Y30" s="18"/>
      <c r="Z30" s="18"/>
    </row>
    <row r="31" spans="2:26" x14ac:dyDescent="0.2">
      <c r="B31" s="35" t="s">
        <v>47</v>
      </c>
      <c r="C31" s="18"/>
      <c r="D31" s="22"/>
      <c r="E31" s="28">
        <f>SUM(E32:E35)</f>
        <v>0</v>
      </c>
      <c r="F31" s="28">
        <f t="shared" ref="F31:O31" si="5">SUM(F32:F35)</f>
        <v>0</v>
      </c>
      <c r="G31" s="28">
        <f t="shared" si="5"/>
        <v>0</v>
      </c>
      <c r="H31" s="28">
        <f t="shared" si="5"/>
        <v>0</v>
      </c>
      <c r="I31" s="28">
        <f t="shared" si="5"/>
        <v>0</v>
      </c>
      <c r="J31" s="28">
        <f t="shared" si="5"/>
        <v>0</v>
      </c>
      <c r="K31" s="28">
        <f t="shared" si="5"/>
        <v>0</v>
      </c>
      <c r="L31" s="28">
        <f t="shared" si="5"/>
        <v>0</v>
      </c>
      <c r="M31" s="28">
        <f t="shared" si="5"/>
        <v>0</v>
      </c>
      <c r="N31" s="28">
        <f t="shared" si="5"/>
        <v>0</v>
      </c>
      <c r="O31" s="28">
        <f t="shared" si="5"/>
        <v>0</v>
      </c>
      <c r="P31" s="23"/>
      <c r="Q31" s="28">
        <f t="shared" si="1"/>
        <v>0</v>
      </c>
      <c r="R31" s="18"/>
      <c r="S31" s="18"/>
      <c r="T31" s="18"/>
      <c r="U31" s="18"/>
      <c r="V31" s="18"/>
      <c r="W31" s="18"/>
      <c r="X31" s="18"/>
      <c r="Y31" s="18"/>
      <c r="Z31" s="18"/>
    </row>
    <row r="32" spans="2:26" x14ac:dyDescent="0.2">
      <c r="B32" s="56" t="s">
        <v>48</v>
      </c>
      <c r="C32" s="18"/>
      <c r="D32" s="22" t="s">
        <v>157</v>
      </c>
      <c r="E32" s="45"/>
      <c r="F32" s="45"/>
      <c r="G32" s="45"/>
      <c r="H32" s="45"/>
      <c r="I32" s="45"/>
      <c r="J32" s="45"/>
      <c r="K32" s="45"/>
      <c r="L32" s="45"/>
      <c r="M32" s="45"/>
      <c r="N32" s="45"/>
      <c r="O32" s="45"/>
      <c r="P32" s="23"/>
      <c r="Q32" s="28">
        <f t="shared" si="1"/>
        <v>0</v>
      </c>
      <c r="R32" s="18"/>
      <c r="S32" s="18"/>
      <c r="T32" s="18"/>
      <c r="U32" s="18"/>
      <c r="V32" s="18"/>
      <c r="W32" s="18"/>
      <c r="X32" s="18"/>
      <c r="Y32" s="18"/>
      <c r="Z32" s="18"/>
    </row>
    <row r="33" spans="2:26" x14ac:dyDescent="0.2">
      <c r="B33" s="56" t="s">
        <v>49</v>
      </c>
      <c r="C33" s="18"/>
      <c r="D33" s="22" t="s">
        <v>157</v>
      </c>
      <c r="E33" s="45"/>
      <c r="F33" s="45"/>
      <c r="G33" s="45"/>
      <c r="H33" s="45"/>
      <c r="I33" s="45"/>
      <c r="J33" s="45"/>
      <c r="K33" s="45"/>
      <c r="L33" s="45"/>
      <c r="M33" s="45"/>
      <c r="N33" s="45"/>
      <c r="O33" s="45"/>
      <c r="P33" s="23"/>
      <c r="Q33" s="28">
        <f t="shared" si="1"/>
        <v>0</v>
      </c>
      <c r="R33" s="18"/>
      <c r="S33" s="18"/>
      <c r="T33" s="18"/>
      <c r="U33" s="18"/>
      <c r="V33" s="18"/>
      <c r="W33" s="18"/>
      <c r="X33" s="18"/>
      <c r="Y33" s="18"/>
      <c r="Z33" s="18"/>
    </row>
    <row r="34" spans="2:26" hidden="1" x14ac:dyDescent="0.2">
      <c r="B34" s="56"/>
      <c r="C34" s="18"/>
      <c r="D34" s="22" t="s">
        <v>157</v>
      </c>
      <c r="E34" s="45"/>
      <c r="F34" s="45"/>
      <c r="G34" s="45"/>
      <c r="H34" s="45"/>
      <c r="I34" s="45"/>
      <c r="J34" s="45"/>
      <c r="K34" s="45"/>
      <c r="L34" s="45"/>
      <c r="M34" s="45"/>
      <c r="N34" s="45"/>
      <c r="O34" s="45"/>
      <c r="P34" s="23"/>
      <c r="Q34" s="28">
        <f t="shared" si="1"/>
        <v>0</v>
      </c>
      <c r="R34" s="18"/>
      <c r="S34" s="18"/>
      <c r="T34" s="18"/>
      <c r="U34" s="18"/>
      <c r="V34" s="18"/>
      <c r="W34" s="18"/>
      <c r="X34" s="18"/>
      <c r="Y34" s="18"/>
      <c r="Z34" s="18"/>
    </row>
    <row r="35" spans="2:26" hidden="1" x14ac:dyDescent="0.2">
      <c r="B35" s="56"/>
      <c r="C35" s="18"/>
      <c r="D35" s="22" t="s">
        <v>157</v>
      </c>
      <c r="E35" s="45"/>
      <c r="F35" s="45"/>
      <c r="G35" s="45"/>
      <c r="H35" s="45"/>
      <c r="I35" s="45"/>
      <c r="J35" s="45"/>
      <c r="K35" s="45"/>
      <c r="L35" s="45"/>
      <c r="M35" s="45"/>
      <c r="N35" s="45"/>
      <c r="O35" s="45"/>
      <c r="P35" s="23"/>
      <c r="Q35" s="28">
        <f t="shared" si="1"/>
        <v>0</v>
      </c>
      <c r="R35" s="18"/>
      <c r="S35" s="18"/>
      <c r="T35" s="18"/>
      <c r="U35" s="18"/>
      <c r="V35" s="18"/>
      <c r="W35" s="18"/>
      <c r="X35" s="18"/>
      <c r="Y35" s="18"/>
      <c r="Z35" s="18"/>
    </row>
    <row r="36" spans="2:26" x14ac:dyDescent="0.2">
      <c r="B36" s="13"/>
      <c r="C36" s="18"/>
      <c r="D36" s="18"/>
      <c r="E36" s="23"/>
      <c r="F36" s="23"/>
      <c r="G36" s="23"/>
      <c r="H36" s="23"/>
      <c r="I36" s="23"/>
      <c r="J36" s="23"/>
      <c r="K36" s="23"/>
      <c r="L36" s="23"/>
      <c r="M36" s="23"/>
      <c r="N36" s="23"/>
      <c r="O36" s="23"/>
      <c r="P36" s="23"/>
      <c r="Q36" s="23"/>
      <c r="R36" s="18"/>
      <c r="S36" s="18"/>
      <c r="T36" s="18"/>
      <c r="U36" s="18"/>
      <c r="V36" s="18"/>
      <c r="W36" s="18"/>
      <c r="X36" s="18"/>
      <c r="Y36" s="18"/>
      <c r="Z36" s="18"/>
    </row>
    <row r="37" spans="2:26" x14ac:dyDescent="0.2">
      <c r="B37" s="35" t="s">
        <v>46</v>
      </c>
      <c r="C37" s="18"/>
      <c r="D37" s="18"/>
      <c r="E37" s="28">
        <f>E13+E19+E31</f>
        <v>0</v>
      </c>
      <c r="F37" s="28">
        <f t="shared" ref="F37:O37" si="6">F13+F19+F31</f>
        <v>0</v>
      </c>
      <c r="G37" s="28">
        <f t="shared" si="6"/>
        <v>0</v>
      </c>
      <c r="H37" s="28">
        <f t="shared" si="6"/>
        <v>0</v>
      </c>
      <c r="I37" s="28">
        <f t="shared" si="6"/>
        <v>0</v>
      </c>
      <c r="J37" s="28">
        <f t="shared" si="6"/>
        <v>0</v>
      </c>
      <c r="K37" s="28">
        <f t="shared" si="6"/>
        <v>0</v>
      </c>
      <c r="L37" s="28">
        <f t="shared" si="6"/>
        <v>0</v>
      </c>
      <c r="M37" s="28">
        <f t="shared" si="6"/>
        <v>0</v>
      </c>
      <c r="N37" s="28">
        <f t="shared" si="6"/>
        <v>0</v>
      </c>
      <c r="O37" s="28">
        <f t="shared" si="6"/>
        <v>0</v>
      </c>
      <c r="P37" s="23"/>
      <c r="Q37" s="28">
        <f t="shared" si="1"/>
        <v>0</v>
      </c>
      <c r="R37" s="18"/>
      <c r="S37" s="18"/>
      <c r="T37" s="18"/>
      <c r="U37" s="18"/>
      <c r="V37" s="18"/>
      <c r="W37" s="18"/>
      <c r="X37" s="18"/>
      <c r="Y37" s="18"/>
      <c r="Z37" s="18"/>
    </row>
    <row r="38" spans="2:26" x14ac:dyDescent="0.2">
      <c r="B38" s="13"/>
      <c r="C38" s="18"/>
      <c r="D38" s="18"/>
      <c r="E38" s="18"/>
      <c r="F38" s="18"/>
      <c r="G38" s="18"/>
      <c r="H38" s="18"/>
      <c r="I38" s="18"/>
      <c r="J38" s="18"/>
      <c r="K38" s="18"/>
      <c r="L38" s="18"/>
      <c r="M38" s="18"/>
      <c r="N38" s="18"/>
      <c r="O38" s="18"/>
      <c r="P38" s="18"/>
      <c r="Q38" s="23"/>
      <c r="R38" s="18"/>
      <c r="S38" s="18"/>
      <c r="T38" s="18"/>
      <c r="U38" s="18"/>
      <c r="V38" s="18"/>
      <c r="W38" s="18"/>
      <c r="X38" s="18"/>
      <c r="Y38" s="18"/>
      <c r="Z38" s="18"/>
    </row>
    <row r="39" spans="2:26" x14ac:dyDescent="0.2">
      <c r="B39" s="25" t="s">
        <v>50</v>
      </c>
      <c r="C39" s="18"/>
      <c r="D39" s="18"/>
      <c r="E39" s="139" t="s">
        <v>51</v>
      </c>
      <c r="F39" s="18"/>
      <c r="G39" s="18"/>
      <c r="H39" s="18"/>
      <c r="I39" s="18"/>
      <c r="J39" s="18"/>
      <c r="K39" s="18"/>
      <c r="L39" s="18"/>
      <c r="M39" s="18"/>
      <c r="N39" s="18"/>
      <c r="O39" s="18"/>
      <c r="P39" s="18"/>
      <c r="Q39" s="23"/>
      <c r="R39" s="18"/>
      <c r="S39" s="18"/>
      <c r="T39" s="18"/>
      <c r="U39" s="18"/>
      <c r="V39" s="18"/>
      <c r="W39" s="18"/>
      <c r="X39" s="18"/>
      <c r="Y39" s="18"/>
      <c r="Z39" s="18"/>
    </row>
    <row r="40" spans="2:26" x14ac:dyDescent="0.2">
      <c r="B40" s="13"/>
      <c r="C40" s="18"/>
      <c r="D40" s="18"/>
      <c r="E40" s="18"/>
      <c r="F40" s="18"/>
      <c r="G40" s="18"/>
      <c r="H40" s="18"/>
      <c r="I40" s="18"/>
      <c r="J40" s="18"/>
      <c r="K40" s="18"/>
      <c r="L40" s="18"/>
      <c r="M40" s="18"/>
      <c r="N40" s="18"/>
      <c r="O40" s="18"/>
      <c r="P40" s="18"/>
      <c r="Q40" s="23"/>
      <c r="R40" s="18"/>
      <c r="S40" s="18"/>
      <c r="T40" s="18"/>
      <c r="U40" s="18"/>
      <c r="V40" s="18"/>
      <c r="W40" s="18"/>
      <c r="X40" s="18"/>
      <c r="Y40" s="18"/>
      <c r="Z40" s="18"/>
    </row>
    <row r="41" spans="2:26" x14ac:dyDescent="0.2">
      <c r="B41" s="29" t="s">
        <v>52</v>
      </c>
      <c r="C41" s="30"/>
      <c r="D41" s="30"/>
      <c r="E41" s="54">
        <f>IFERROR(1/((1+$E$6+E10)^E9),"-")</f>
        <v>1</v>
      </c>
      <c r="F41" s="54">
        <f t="shared" ref="F41:O41" si="7">IFERROR(1/((1+$E$6+F10)^F9),"-")</f>
        <v>1</v>
      </c>
      <c r="G41" s="54">
        <f t="shared" si="7"/>
        <v>1</v>
      </c>
      <c r="H41" s="54">
        <f t="shared" si="7"/>
        <v>1</v>
      </c>
      <c r="I41" s="54">
        <f t="shared" si="7"/>
        <v>1</v>
      </c>
      <c r="J41" s="54">
        <f t="shared" si="7"/>
        <v>1</v>
      </c>
      <c r="K41" s="54">
        <f t="shared" si="7"/>
        <v>1</v>
      </c>
      <c r="L41" s="54">
        <f t="shared" si="7"/>
        <v>1</v>
      </c>
      <c r="M41" s="54">
        <f t="shared" si="7"/>
        <v>1</v>
      </c>
      <c r="N41" s="54">
        <f t="shared" si="7"/>
        <v>1</v>
      </c>
      <c r="O41" s="54" t="str">
        <f t="shared" si="7"/>
        <v>-</v>
      </c>
      <c r="P41" s="18"/>
      <c r="Q41" s="58"/>
      <c r="R41" s="18"/>
      <c r="S41" s="18"/>
      <c r="T41" s="18"/>
      <c r="U41" s="18"/>
      <c r="V41" s="18"/>
      <c r="W41" s="18"/>
      <c r="X41" s="18"/>
      <c r="Y41" s="18"/>
      <c r="Z41" s="18"/>
    </row>
    <row r="42" spans="2:26" x14ac:dyDescent="0.2">
      <c r="B42" s="29" t="s">
        <v>53</v>
      </c>
      <c r="C42" s="30"/>
      <c r="D42" s="30"/>
      <c r="E42" s="55">
        <f>IFERROR(E37*E41,"-")</f>
        <v>0</v>
      </c>
      <c r="F42" s="55">
        <f t="shared" ref="F42:O42" si="8">IFERROR(F37*F41,"-")</f>
        <v>0</v>
      </c>
      <c r="G42" s="55">
        <f t="shared" si="8"/>
        <v>0</v>
      </c>
      <c r="H42" s="55">
        <f t="shared" si="8"/>
        <v>0</v>
      </c>
      <c r="I42" s="55">
        <f t="shared" si="8"/>
        <v>0</v>
      </c>
      <c r="J42" s="55">
        <f t="shared" si="8"/>
        <v>0</v>
      </c>
      <c r="K42" s="55">
        <f t="shared" si="8"/>
        <v>0</v>
      </c>
      <c r="L42" s="55">
        <f t="shared" si="8"/>
        <v>0</v>
      </c>
      <c r="M42" s="55">
        <f t="shared" si="8"/>
        <v>0</v>
      </c>
      <c r="N42" s="55">
        <f t="shared" si="8"/>
        <v>0</v>
      </c>
      <c r="O42" s="55" t="str">
        <f t="shared" si="8"/>
        <v>-</v>
      </c>
      <c r="P42" s="23"/>
      <c r="Q42" s="28">
        <f t="shared" si="1"/>
        <v>0</v>
      </c>
      <c r="R42" s="18"/>
      <c r="S42" s="18"/>
      <c r="T42" s="18"/>
      <c r="U42" s="18"/>
      <c r="V42" s="18"/>
      <c r="W42" s="18"/>
      <c r="X42" s="18"/>
      <c r="Y42" s="18"/>
      <c r="Z42" s="18"/>
    </row>
    <row r="43" spans="2:26" x14ac:dyDescent="0.2">
      <c r="B43" s="13"/>
      <c r="C43" s="18"/>
      <c r="D43" s="18"/>
      <c r="E43" s="23"/>
      <c r="F43" s="23"/>
      <c r="G43" s="23"/>
      <c r="H43" s="23"/>
      <c r="I43" s="23"/>
      <c r="J43" s="23"/>
      <c r="K43" s="23"/>
      <c r="L43" s="23"/>
      <c r="M43" s="23"/>
      <c r="N43" s="23"/>
      <c r="O43" s="23"/>
      <c r="P43" s="23"/>
      <c r="Q43" s="23"/>
      <c r="R43" s="18"/>
      <c r="S43" s="18"/>
      <c r="T43" s="18"/>
      <c r="U43" s="18"/>
      <c r="V43" s="18"/>
      <c r="W43" s="18"/>
      <c r="X43" s="18"/>
      <c r="Y43" s="18"/>
      <c r="Z43" s="18"/>
    </row>
    <row r="44" spans="2:26" x14ac:dyDescent="0.2">
      <c r="B44" s="25" t="s">
        <v>54</v>
      </c>
      <c r="C44" s="18"/>
      <c r="D44" s="18"/>
      <c r="E44" s="33">
        <f>SUM(E42:O42)</f>
        <v>0</v>
      </c>
      <c r="F44" s="123" t="s">
        <v>55</v>
      </c>
      <c r="G44" s="23"/>
      <c r="H44" s="23"/>
      <c r="I44" s="23"/>
      <c r="J44" s="23"/>
      <c r="K44" s="23"/>
      <c r="L44" s="23"/>
      <c r="M44" s="23"/>
      <c r="N44" s="23"/>
      <c r="O44" s="23"/>
      <c r="P44" s="23"/>
      <c r="Q44" s="23"/>
      <c r="R44" s="18"/>
      <c r="S44" s="18"/>
      <c r="T44" s="18"/>
      <c r="U44" s="18"/>
      <c r="V44" s="18"/>
      <c r="W44" s="18"/>
      <c r="X44" s="18"/>
      <c r="Y44" s="18"/>
      <c r="Z44" s="18"/>
    </row>
    <row r="45" spans="2:26" x14ac:dyDescent="0.2">
      <c r="B45" s="13"/>
      <c r="C45" s="18"/>
      <c r="D45" s="18"/>
      <c r="E45" s="23"/>
      <c r="F45" s="23"/>
      <c r="G45" s="23"/>
      <c r="H45" s="23"/>
      <c r="I45" s="23"/>
      <c r="J45" s="23"/>
      <c r="K45" s="23"/>
      <c r="L45" s="23"/>
      <c r="M45" s="23"/>
      <c r="N45" s="23"/>
      <c r="O45" s="23"/>
      <c r="P45" s="23"/>
      <c r="Q45" s="23"/>
      <c r="R45" s="18"/>
      <c r="S45" s="18"/>
      <c r="T45" s="18"/>
      <c r="U45" s="18"/>
      <c r="V45" s="18"/>
      <c r="W45" s="18"/>
      <c r="X45" s="18"/>
      <c r="Y45" s="18"/>
      <c r="Z45" s="18"/>
    </row>
    <row r="46" spans="2:26" x14ac:dyDescent="0.2">
      <c r="B46" s="35" t="s">
        <v>56</v>
      </c>
      <c r="C46" s="18"/>
      <c r="D46" s="18"/>
      <c r="E46" s="28">
        <f>SUM(E47:E49)</f>
        <v>0</v>
      </c>
      <c r="F46" s="28">
        <f t="shared" ref="F46:O46" si="9">SUM(F47:F49)</f>
        <v>0</v>
      </c>
      <c r="G46" s="28">
        <f t="shared" si="9"/>
        <v>0</v>
      </c>
      <c r="H46" s="28">
        <f t="shared" si="9"/>
        <v>0</v>
      </c>
      <c r="I46" s="28">
        <f t="shared" si="9"/>
        <v>0</v>
      </c>
      <c r="J46" s="28">
        <f t="shared" si="9"/>
        <v>0</v>
      </c>
      <c r="K46" s="28">
        <f t="shared" si="9"/>
        <v>0</v>
      </c>
      <c r="L46" s="28">
        <f t="shared" si="9"/>
        <v>0</v>
      </c>
      <c r="M46" s="28">
        <f t="shared" si="9"/>
        <v>0</v>
      </c>
      <c r="N46" s="28">
        <f t="shared" si="9"/>
        <v>0</v>
      </c>
      <c r="O46" s="28" t="e">
        <f t="shared" si="9"/>
        <v>#REF!</v>
      </c>
      <c r="P46" s="23"/>
      <c r="Q46" s="28" t="e">
        <f t="shared" si="1"/>
        <v>#REF!</v>
      </c>
      <c r="R46" s="18"/>
      <c r="S46" s="18"/>
      <c r="T46" s="18"/>
      <c r="U46" s="18"/>
      <c r="V46" s="18"/>
      <c r="W46" s="18"/>
      <c r="X46" s="18"/>
      <c r="Y46" s="18"/>
      <c r="Z46" s="18"/>
    </row>
    <row r="47" spans="2:26" x14ac:dyDescent="0.2">
      <c r="B47" s="29" t="s">
        <v>57</v>
      </c>
      <c r="C47" s="30"/>
      <c r="D47" s="31" t="s">
        <v>158</v>
      </c>
      <c r="E47" s="45"/>
      <c r="F47" s="45"/>
      <c r="G47" s="45"/>
      <c r="H47" s="45"/>
      <c r="I47" s="45"/>
      <c r="J47" s="45"/>
      <c r="K47" s="45"/>
      <c r="L47" s="45"/>
      <c r="M47" s="45"/>
      <c r="N47" s="45"/>
      <c r="O47" s="45" t="e">
        <f>O13*#REF!+NPV_Baseline_I!O14*#REF!</f>
        <v>#REF!</v>
      </c>
      <c r="P47" s="23"/>
      <c r="Q47" s="28" t="e">
        <f t="shared" si="1"/>
        <v>#REF!</v>
      </c>
      <c r="R47" s="18"/>
      <c r="S47" s="18"/>
      <c r="T47" s="18"/>
      <c r="U47" s="18"/>
      <c r="V47" s="18"/>
      <c r="W47" s="18"/>
      <c r="X47" s="18"/>
      <c r="Y47" s="18"/>
      <c r="Z47" s="18"/>
    </row>
    <row r="48" spans="2:26" x14ac:dyDescent="0.2">
      <c r="B48" s="29" t="s">
        <v>58</v>
      </c>
      <c r="C48" s="30"/>
      <c r="D48" s="31" t="s">
        <v>158</v>
      </c>
      <c r="E48" s="45"/>
      <c r="F48" s="45"/>
      <c r="G48" s="45"/>
      <c r="H48" s="45"/>
      <c r="I48" s="45"/>
      <c r="J48" s="45"/>
      <c r="K48" s="45"/>
      <c r="L48" s="45"/>
      <c r="M48" s="45"/>
      <c r="N48" s="45"/>
      <c r="O48" s="45" t="e">
        <f>-O31*#REF!</f>
        <v>#REF!</v>
      </c>
      <c r="P48" s="23"/>
      <c r="Q48" s="28" t="e">
        <f t="shared" si="1"/>
        <v>#REF!</v>
      </c>
      <c r="R48" s="18"/>
      <c r="S48" s="18"/>
      <c r="T48" s="18"/>
      <c r="U48" s="18"/>
      <c r="V48" s="18"/>
      <c r="W48" s="18"/>
      <c r="X48" s="18"/>
      <c r="Y48" s="18"/>
      <c r="Z48" s="18"/>
    </row>
    <row r="49" spans="2:26" x14ac:dyDescent="0.2">
      <c r="B49" s="29" t="s">
        <v>59</v>
      </c>
      <c r="C49" s="30"/>
      <c r="D49" s="31" t="s">
        <v>158</v>
      </c>
      <c r="E49" s="45"/>
      <c r="F49" s="45"/>
      <c r="G49" s="45"/>
      <c r="H49" s="45"/>
      <c r="I49" s="45"/>
      <c r="J49" s="45"/>
      <c r="K49" s="45"/>
      <c r="L49" s="45"/>
      <c r="M49" s="45"/>
      <c r="N49" s="45"/>
      <c r="O49" s="45" t="e">
        <f>-O32*#REF!</f>
        <v>#REF!</v>
      </c>
      <c r="P49" s="23"/>
      <c r="Q49" s="28" t="e">
        <f t="shared" si="1"/>
        <v>#REF!</v>
      </c>
      <c r="R49" s="18"/>
      <c r="S49" s="18"/>
      <c r="T49" s="18"/>
      <c r="U49" s="18"/>
      <c r="V49" s="18"/>
      <c r="W49" s="18"/>
      <c r="X49" s="18"/>
      <c r="Y49" s="18"/>
      <c r="Z49" s="18"/>
    </row>
    <row r="50" spans="2:26" x14ac:dyDescent="0.2">
      <c r="B50" s="13"/>
      <c r="C50" s="18"/>
      <c r="D50" s="18"/>
      <c r="E50" s="23"/>
      <c r="F50" s="23"/>
      <c r="G50" s="23"/>
      <c r="H50" s="23"/>
      <c r="I50" s="23"/>
      <c r="J50" s="23"/>
      <c r="K50" s="23"/>
      <c r="L50" s="23"/>
      <c r="M50" s="23"/>
      <c r="N50" s="23"/>
      <c r="O50" s="23"/>
      <c r="P50" s="23"/>
      <c r="Q50" s="23"/>
      <c r="R50" s="18"/>
      <c r="S50" s="18"/>
      <c r="T50" s="18"/>
      <c r="U50" s="18"/>
      <c r="V50" s="18"/>
      <c r="W50" s="18"/>
      <c r="X50" s="18"/>
      <c r="Y50" s="18"/>
      <c r="Z50" s="18"/>
    </row>
    <row r="51" spans="2:26" x14ac:dyDescent="0.2">
      <c r="B51" s="71" t="s">
        <v>60</v>
      </c>
      <c r="C51" s="18"/>
      <c r="D51" s="18"/>
      <c r="E51" s="55">
        <f>IFERROR(E46*E41,"-")</f>
        <v>0</v>
      </c>
      <c r="F51" s="55">
        <f t="shared" ref="F51:O51" si="10">IFERROR(F46*F41,"-")</f>
        <v>0</v>
      </c>
      <c r="G51" s="55">
        <f t="shared" si="10"/>
        <v>0</v>
      </c>
      <c r="H51" s="55">
        <f t="shared" si="10"/>
        <v>0</v>
      </c>
      <c r="I51" s="55">
        <f t="shared" si="10"/>
        <v>0</v>
      </c>
      <c r="J51" s="55">
        <f t="shared" si="10"/>
        <v>0</v>
      </c>
      <c r="K51" s="55">
        <f t="shared" si="10"/>
        <v>0</v>
      </c>
      <c r="L51" s="55">
        <f t="shared" si="10"/>
        <v>0</v>
      </c>
      <c r="M51" s="55">
        <f t="shared" si="10"/>
        <v>0</v>
      </c>
      <c r="N51" s="55">
        <f t="shared" si="10"/>
        <v>0</v>
      </c>
      <c r="O51" s="55" t="str">
        <f t="shared" si="10"/>
        <v>-</v>
      </c>
      <c r="P51" s="23"/>
      <c r="Q51" s="28">
        <f t="shared" si="1"/>
        <v>0</v>
      </c>
      <c r="R51" s="18"/>
      <c r="S51" s="18"/>
      <c r="T51" s="18"/>
      <c r="U51" s="18"/>
      <c r="V51" s="18"/>
      <c r="W51" s="18"/>
      <c r="X51" s="18"/>
      <c r="Y51" s="18"/>
      <c r="Z51" s="18"/>
    </row>
    <row r="52" spans="2:26" x14ac:dyDescent="0.2">
      <c r="B52" s="13"/>
      <c r="C52" s="18"/>
      <c r="D52" s="18"/>
      <c r="E52" s="23"/>
      <c r="F52" s="23"/>
      <c r="G52" s="23"/>
      <c r="H52" s="23"/>
      <c r="I52" s="23"/>
      <c r="J52" s="23"/>
      <c r="K52" s="23"/>
      <c r="L52" s="23"/>
      <c r="M52" s="23"/>
      <c r="N52" s="23"/>
      <c r="O52" s="23"/>
      <c r="P52" s="23"/>
      <c r="Q52" s="23"/>
      <c r="R52" s="18"/>
      <c r="S52" s="18"/>
      <c r="T52" s="18"/>
      <c r="U52" s="18"/>
      <c r="V52" s="18"/>
      <c r="W52" s="18"/>
      <c r="X52" s="18"/>
      <c r="Y52" s="18"/>
      <c r="Z52" s="18"/>
    </row>
    <row r="53" spans="2:26" x14ac:dyDescent="0.2">
      <c r="B53" s="25" t="s">
        <v>61</v>
      </c>
      <c r="C53" s="18"/>
      <c r="D53" s="18"/>
      <c r="E53" s="33">
        <f>SUM(E51:O51)</f>
        <v>0</v>
      </c>
      <c r="F53" s="123" t="s">
        <v>55</v>
      </c>
      <c r="G53" s="23"/>
      <c r="H53" s="23"/>
      <c r="I53" s="23"/>
      <c r="J53" s="23"/>
      <c r="K53" s="23"/>
      <c r="L53" s="23"/>
      <c r="M53" s="23"/>
      <c r="N53" s="23"/>
      <c r="O53" s="23"/>
      <c r="P53" s="23"/>
      <c r="Q53" s="23"/>
      <c r="R53" s="18"/>
      <c r="S53" s="18"/>
      <c r="T53" s="18"/>
      <c r="U53" s="18"/>
      <c r="V53" s="18"/>
      <c r="W53" s="18"/>
      <c r="X53" s="18"/>
      <c r="Y53" s="18"/>
      <c r="Z53" s="18"/>
    </row>
    <row r="54" spans="2:26" x14ac:dyDescent="0.2">
      <c r="B54" s="13"/>
      <c r="C54" s="18"/>
      <c r="D54" s="18"/>
      <c r="E54" s="23"/>
      <c r="F54" s="23"/>
      <c r="G54" s="23"/>
      <c r="H54" s="23"/>
      <c r="I54" s="23"/>
      <c r="J54" s="23"/>
      <c r="K54" s="23"/>
      <c r="L54" s="23"/>
      <c r="M54" s="23"/>
      <c r="N54" s="23"/>
      <c r="O54" s="23"/>
      <c r="P54" s="23"/>
      <c r="Q54" s="23"/>
      <c r="R54" s="18"/>
      <c r="S54" s="18"/>
      <c r="T54" s="18"/>
      <c r="U54" s="18"/>
      <c r="V54" s="18"/>
      <c r="W54" s="18"/>
      <c r="X54" s="18"/>
      <c r="Y54" s="18"/>
      <c r="Z54" s="18"/>
    </row>
    <row r="55" spans="2:26" x14ac:dyDescent="0.2">
      <c r="B55" s="35" t="s">
        <v>62</v>
      </c>
      <c r="C55" s="18"/>
      <c r="D55" s="18"/>
      <c r="E55" s="28">
        <f>E37+E46</f>
        <v>0</v>
      </c>
      <c r="F55" s="28">
        <f t="shared" ref="F55:O55" si="11">F37+F46</f>
        <v>0</v>
      </c>
      <c r="G55" s="28">
        <f t="shared" si="11"/>
        <v>0</v>
      </c>
      <c r="H55" s="28">
        <f t="shared" si="11"/>
        <v>0</v>
      </c>
      <c r="I55" s="28">
        <f t="shared" si="11"/>
        <v>0</v>
      </c>
      <c r="J55" s="28">
        <f t="shared" si="11"/>
        <v>0</v>
      </c>
      <c r="K55" s="28">
        <f t="shared" si="11"/>
        <v>0</v>
      </c>
      <c r="L55" s="28">
        <f t="shared" si="11"/>
        <v>0</v>
      </c>
      <c r="M55" s="28">
        <f t="shared" si="11"/>
        <v>0</v>
      </c>
      <c r="N55" s="28">
        <f t="shared" si="11"/>
        <v>0</v>
      </c>
      <c r="O55" s="28" t="e">
        <f t="shared" si="11"/>
        <v>#REF!</v>
      </c>
      <c r="P55" s="23"/>
      <c r="Q55" s="28" t="e">
        <f t="shared" si="1"/>
        <v>#REF!</v>
      </c>
      <c r="R55" s="18"/>
      <c r="S55" s="18"/>
      <c r="T55" s="18"/>
      <c r="U55" s="18"/>
      <c r="V55" s="18"/>
      <c r="W55" s="18"/>
      <c r="X55" s="18"/>
      <c r="Y55" s="18"/>
      <c r="Z55" s="18"/>
    </row>
    <row r="56" spans="2:26" x14ac:dyDescent="0.2">
      <c r="B56" s="29" t="s">
        <v>63</v>
      </c>
      <c r="C56" s="18"/>
      <c r="D56" s="18"/>
      <c r="E56" s="55">
        <f>IFERROR(E55*E41,"-")</f>
        <v>0</v>
      </c>
      <c r="F56" s="55">
        <f t="shared" ref="F56:O56" si="12">IFERROR(F55*F41,"-")</f>
        <v>0</v>
      </c>
      <c r="G56" s="55">
        <f t="shared" si="12"/>
        <v>0</v>
      </c>
      <c r="H56" s="55">
        <f t="shared" si="12"/>
        <v>0</v>
      </c>
      <c r="I56" s="55">
        <f t="shared" si="12"/>
        <v>0</v>
      </c>
      <c r="J56" s="55">
        <f t="shared" si="12"/>
        <v>0</v>
      </c>
      <c r="K56" s="55">
        <f t="shared" si="12"/>
        <v>0</v>
      </c>
      <c r="L56" s="55">
        <f t="shared" si="12"/>
        <v>0</v>
      </c>
      <c r="M56" s="55">
        <f t="shared" si="12"/>
        <v>0</v>
      </c>
      <c r="N56" s="55">
        <f t="shared" si="12"/>
        <v>0</v>
      </c>
      <c r="O56" s="55" t="str">
        <f t="shared" si="12"/>
        <v>-</v>
      </c>
      <c r="P56" s="23"/>
      <c r="Q56" s="28">
        <f t="shared" si="1"/>
        <v>0</v>
      </c>
      <c r="R56" s="18"/>
      <c r="S56" s="18"/>
      <c r="T56" s="18"/>
      <c r="U56" s="18"/>
      <c r="V56" s="18"/>
      <c r="W56" s="18"/>
      <c r="X56" s="18"/>
      <c r="Y56" s="18"/>
      <c r="Z56" s="18"/>
    </row>
    <row r="57" spans="2:26" x14ac:dyDescent="0.2">
      <c r="C57" s="18"/>
      <c r="D57" s="18"/>
      <c r="E57" s="23"/>
      <c r="F57" s="23"/>
      <c r="G57" s="23"/>
      <c r="H57" s="23"/>
      <c r="I57" s="23"/>
      <c r="J57" s="23"/>
      <c r="K57" s="23"/>
      <c r="L57" s="23"/>
      <c r="M57" s="23"/>
      <c r="N57" s="23"/>
      <c r="O57" s="23"/>
      <c r="P57" s="23"/>
      <c r="Q57" s="23"/>
      <c r="R57" s="18"/>
      <c r="S57" s="18"/>
      <c r="T57" s="18"/>
      <c r="U57" s="18"/>
      <c r="V57" s="18"/>
      <c r="W57" s="18"/>
      <c r="X57" s="18"/>
      <c r="Y57" s="18"/>
      <c r="Z57" s="18"/>
    </row>
    <row r="58" spans="2:26" x14ac:dyDescent="0.2">
      <c r="B58" s="69" t="s">
        <v>64</v>
      </c>
      <c r="C58" s="18"/>
      <c r="D58" s="18"/>
      <c r="E58" s="33">
        <f>SUM(E56:O56)</f>
        <v>0</v>
      </c>
      <c r="F58" s="123" t="s">
        <v>55</v>
      </c>
      <c r="G58" s="23"/>
      <c r="H58" s="23"/>
      <c r="I58" s="23"/>
      <c r="J58" s="23"/>
      <c r="K58" s="23"/>
      <c r="L58" s="23"/>
      <c r="M58" s="23"/>
      <c r="N58" s="23"/>
      <c r="O58" s="23"/>
      <c r="P58" s="23"/>
      <c r="Q58" s="23"/>
      <c r="R58" s="18"/>
      <c r="S58" s="18"/>
      <c r="T58" s="18"/>
      <c r="U58" s="18"/>
      <c r="V58" s="18"/>
      <c r="W58" s="18"/>
      <c r="X58" s="18"/>
      <c r="Y58" s="18"/>
      <c r="Z58" s="18"/>
    </row>
    <row r="59" spans="2:26" x14ac:dyDescent="0.2">
      <c r="C59" s="18"/>
      <c r="D59" s="18"/>
      <c r="E59" s="23"/>
      <c r="F59" s="23"/>
      <c r="G59" s="23"/>
      <c r="H59" s="23"/>
      <c r="I59" s="23"/>
      <c r="J59" s="23"/>
      <c r="K59" s="23"/>
      <c r="L59" s="23"/>
      <c r="M59" s="23"/>
      <c r="N59" s="23"/>
      <c r="O59" s="23"/>
      <c r="P59" s="23"/>
      <c r="Q59" s="23"/>
      <c r="R59" s="18"/>
      <c r="S59" s="18"/>
      <c r="T59" s="18"/>
      <c r="U59" s="18"/>
      <c r="V59" s="18"/>
      <c r="W59" s="18"/>
      <c r="X59" s="18"/>
      <c r="Y59" s="18"/>
      <c r="Z59" s="18"/>
    </row>
    <row r="60" spans="2:26" x14ac:dyDescent="0.2">
      <c r="B60" s="88" t="s">
        <v>65</v>
      </c>
      <c r="C60" s="18"/>
      <c r="D60" s="18"/>
      <c r="E60" s="62"/>
      <c r="F60" s="62"/>
      <c r="G60" s="62"/>
      <c r="H60" s="62"/>
      <c r="I60" s="62"/>
      <c r="J60" s="62"/>
      <c r="K60" s="62"/>
      <c r="L60" s="62"/>
      <c r="M60" s="62"/>
      <c r="N60" s="62"/>
      <c r="O60" s="62"/>
      <c r="P60" s="23"/>
      <c r="Q60" s="28">
        <f>SUM(E60:O60)</f>
        <v>0</v>
      </c>
      <c r="R60" s="18"/>
      <c r="S60" s="18"/>
      <c r="T60" s="18"/>
      <c r="U60" s="18"/>
      <c r="V60" s="18"/>
      <c r="W60" s="18"/>
      <c r="X60" s="18"/>
      <c r="Y60" s="18"/>
      <c r="Z60" s="18"/>
    </row>
    <row r="61" spans="2:26" x14ac:dyDescent="0.2">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2:26" x14ac:dyDescent="0.2"/>
  </sheetData>
  <mergeCells count="1">
    <mergeCell ref="E2:G2"/>
  </mergeCells>
  <conditionalFormatting sqref="B5:Q60">
    <cfRule type="expression" dxfId="28" priority="1">
      <formula>$E$2="NEAIZPILDĪT"</formula>
    </cfRule>
  </conditionalFormatting>
  <conditionalFormatting sqref="E2:G2">
    <cfRule type="cellIs" dxfId="27" priority="3" operator="equal">
      <formula>"DO NOT COMPLETE"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FBE42-6323-471E-86A3-3D6833E83914}">
  <sheetPr>
    <tabColor theme="8" tint="0.59999389629810485"/>
  </sheetPr>
  <dimension ref="A1:Z62"/>
  <sheetViews>
    <sheetView zoomScaleNormal="100" workbookViewId="0">
      <pane xSplit="4" ySplit="9" topLeftCell="E10" activePane="bottomRight" state="frozen"/>
      <selection pane="topRight" activeCell="E1" sqref="E1"/>
      <selection pane="bottomLeft" activeCell="A10" sqref="A10"/>
      <selection pane="bottomRight" activeCell="E2" sqref="E2:G2"/>
    </sheetView>
  </sheetViews>
  <sheetFormatPr defaultColWidth="0" defaultRowHeight="12" customHeight="1" zeroHeight="1" outlineLevelCol="1" x14ac:dyDescent="0.2"/>
  <cols>
    <col min="1" max="1" width="8.85546875" style="1" customWidth="1"/>
    <col min="2" max="2" width="38.7109375" style="1" bestFit="1" customWidth="1"/>
    <col min="3" max="3" width="3.28515625" style="1" customWidth="1"/>
    <col min="4" max="4" width="12.7109375" style="1" hidden="1" customWidth="1" outlineLevel="1"/>
    <col min="5" max="5" width="10.28515625" style="1" bestFit="1" customWidth="1" collapsed="1"/>
    <col min="6" max="15" width="8.85546875" style="1" customWidth="1"/>
    <col min="16" max="16" width="3.42578125" style="1" customWidth="1"/>
    <col min="17" max="18" width="8.85546875" style="1" customWidth="1"/>
    <col min="19" max="16384" width="8.85546875" style="1" hidden="1"/>
  </cols>
  <sheetData>
    <row r="1" spans="2:26" x14ac:dyDescent="0.2"/>
    <row r="2" spans="2:26" ht="15" x14ac:dyDescent="0.25">
      <c r="B2" s="24" t="s">
        <v>7</v>
      </c>
      <c r="C2" s="24"/>
      <c r="D2" s="24"/>
      <c r="E2" s="203" t="str">
        <f>IF('Cover Sheet'!$D$20="Yes","COMPLETE","DO NOT COMPLETE")</f>
        <v>COMPLETE</v>
      </c>
      <c r="F2" s="203"/>
      <c r="G2" s="203"/>
      <c r="H2" s="24"/>
      <c r="I2" s="24"/>
      <c r="J2" s="24"/>
      <c r="K2" s="24"/>
      <c r="L2" s="24"/>
      <c r="M2" s="24"/>
      <c r="N2" s="24"/>
      <c r="O2" s="24"/>
    </row>
    <row r="3" spans="2:26" x14ac:dyDescent="0.2"/>
    <row r="4" spans="2:26" x14ac:dyDescent="0.2"/>
    <row r="5" spans="2:26" x14ac:dyDescent="0.2">
      <c r="B5" s="27" t="s">
        <v>41</v>
      </c>
      <c r="E5" s="36" t="s">
        <v>42</v>
      </c>
    </row>
    <row r="6" spans="2:26" x14ac:dyDescent="0.2">
      <c r="B6" s="27" t="s">
        <v>43</v>
      </c>
      <c r="C6" s="18"/>
      <c r="D6" s="18"/>
      <c r="E6" s="38">
        <f>Assumptions!C8</f>
        <v>0</v>
      </c>
      <c r="F6" s="18"/>
      <c r="G6" s="18"/>
      <c r="H6" s="18"/>
      <c r="I6" s="18"/>
      <c r="J6" s="18"/>
      <c r="K6" s="18"/>
      <c r="L6" s="18"/>
      <c r="M6" s="18"/>
      <c r="N6" s="18"/>
      <c r="O6" s="18"/>
      <c r="P6" s="18"/>
      <c r="Q6" s="18"/>
      <c r="R6" s="18"/>
      <c r="S6" s="18"/>
      <c r="T6" s="18"/>
      <c r="U6" s="18"/>
      <c r="V6" s="18"/>
      <c r="W6" s="18"/>
      <c r="X6" s="18"/>
      <c r="Y6" s="18"/>
      <c r="Z6" s="18"/>
    </row>
    <row r="7" spans="2:26" x14ac:dyDescent="0.2">
      <c r="B7" s="19"/>
      <c r="C7" s="18"/>
      <c r="D7" s="18"/>
      <c r="E7" s="18"/>
      <c r="F7" s="18"/>
      <c r="G7" s="18"/>
      <c r="H7" s="18"/>
      <c r="I7" s="18"/>
      <c r="J7" s="18"/>
      <c r="K7" s="18"/>
      <c r="L7" s="18"/>
      <c r="M7" s="18"/>
      <c r="N7" s="18"/>
      <c r="O7" s="18"/>
      <c r="P7" s="18"/>
      <c r="Q7" s="18"/>
      <c r="R7" s="18"/>
      <c r="S7" s="18"/>
      <c r="T7" s="18"/>
      <c r="U7" s="18"/>
      <c r="V7" s="18"/>
      <c r="W7" s="18"/>
      <c r="X7" s="18"/>
      <c r="Y7" s="18"/>
      <c r="Z7" s="18"/>
    </row>
    <row r="8" spans="2:26" x14ac:dyDescent="0.2">
      <c r="B8" s="27" t="s">
        <v>19</v>
      </c>
      <c r="C8" s="18"/>
      <c r="D8" s="18"/>
      <c r="E8" s="126">
        <f>Project!D4</f>
        <v>2024</v>
      </c>
      <c r="F8" s="126">
        <f>Project!E4</f>
        <v>2025</v>
      </c>
      <c r="G8" s="126">
        <f>Project!F4</f>
        <v>2026</v>
      </c>
      <c r="H8" s="126">
        <f>Project!G4</f>
        <v>2027</v>
      </c>
      <c r="I8" s="126">
        <f>Project!H4</f>
        <v>2028</v>
      </c>
      <c r="J8" s="126">
        <f>Project!I4</f>
        <v>2029</v>
      </c>
      <c r="K8" s="126">
        <f>Project!J4</f>
        <v>2030</v>
      </c>
      <c r="L8" s="126">
        <f>Project!K4</f>
        <v>2031</v>
      </c>
      <c r="M8" s="126">
        <f>Project!L4</f>
        <v>2032</v>
      </c>
      <c r="N8" s="126">
        <f>Project!M4</f>
        <v>2033</v>
      </c>
      <c r="O8" s="40"/>
      <c r="P8" s="18"/>
      <c r="Q8" s="18" t="s">
        <v>44</v>
      </c>
      <c r="R8" s="18"/>
      <c r="S8" s="18"/>
      <c r="T8" s="18"/>
      <c r="U8" s="18"/>
      <c r="V8" s="18"/>
      <c r="W8" s="18"/>
      <c r="X8" s="18"/>
      <c r="Y8" s="18"/>
      <c r="Z8" s="18"/>
    </row>
    <row r="9" spans="2:26" x14ac:dyDescent="0.2">
      <c r="B9" s="27" t="s">
        <v>20</v>
      </c>
      <c r="C9" s="18"/>
      <c r="D9" s="18"/>
      <c r="E9" s="127">
        <f>Project!D5</f>
        <v>1</v>
      </c>
      <c r="F9" s="127">
        <f>Project!E5</f>
        <v>2</v>
      </c>
      <c r="G9" s="127">
        <f>Project!F5</f>
        <v>3</v>
      </c>
      <c r="H9" s="127">
        <f>Project!G5</f>
        <v>4</v>
      </c>
      <c r="I9" s="127">
        <f>Project!H5</f>
        <v>5</v>
      </c>
      <c r="J9" s="127">
        <f>Project!I5</f>
        <v>6</v>
      </c>
      <c r="K9" s="127">
        <f>Project!J5</f>
        <v>7</v>
      </c>
      <c r="L9" s="127">
        <f>Project!K5</f>
        <v>8</v>
      </c>
      <c r="M9" s="127">
        <f>Project!L5</f>
        <v>9</v>
      </c>
      <c r="N9" s="127">
        <f>Project!M5</f>
        <v>10</v>
      </c>
      <c r="O9" s="34" t="s">
        <v>25</v>
      </c>
      <c r="P9" s="18"/>
      <c r="Q9" s="18">
        <f>COUNTA(E9:O9)</f>
        <v>11</v>
      </c>
      <c r="R9" s="18"/>
      <c r="S9" s="18"/>
      <c r="T9" s="18"/>
      <c r="U9" s="18"/>
      <c r="V9" s="18"/>
      <c r="W9" s="18"/>
      <c r="X9" s="18"/>
      <c r="Y9" s="18"/>
      <c r="Z9" s="18"/>
    </row>
    <row r="10" spans="2:26" x14ac:dyDescent="0.2">
      <c r="B10" s="27" t="s">
        <v>45</v>
      </c>
      <c r="C10" s="18"/>
      <c r="D10" s="18"/>
      <c r="E10" s="128">
        <f>Project!D9</f>
        <v>0</v>
      </c>
      <c r="F10" s="128">
        <f>Project!E9</f>
        <v>0</v>
      </c>
      <c r="G10" s="128">
        <f>Project!F9</f>
        <v>0</v>
      </c>
      <c r="H10" s="128">
        <f>Project!G9</f>
        <v>0</v>
      </c>
      <c r="I10" s="128">
        <f>Project!H9</f>
        <v>0</v>
      </c>
      <c r="J10" s="128">
        <f>Project!I9</f>
        <v>0</v>
      </c>
      <c r="K10" s="128">
        <f>Project!J9</f>
        <v>0</v>
      </c>
      <c r="L10" s="128">
        <f>Project!K9</f>
        <v>0</v>
      </c>
      <c r="M10" s="128">
        <f>Project!L9</f>
        <v>0</v>
      </c>
      <c r="N10" s="128">
        <f>Project!M9</f>
        <v>0</v>
      </c>
      <c r="O10" s="41">
        <f>Project!N9</f>
        <v>0</v>
      </c>
      <c r="P10" s="18"/>
      <c r="Q10" s="18"/>
      <c r="R10" s="18"/>
      <c r="S10" s="18"/>
      <c r="T10" s="18"/>
      <c r="U10" s="18"/>
      <c r="V10" s="18"/>
      <c r="W10" s="18"/>
      <c r="X10" s="18"/>
      <c r="Y10" s="18"/>
      <c r="Z10" s="18"/>
    </row>
    <row r="11" spans="2:26" x14ac:dyDescent="0.2">
      <c r="B11" s="13"/>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2:26" x14ac:dyDescent="0.2">
      <c r="B12" s="20" t="s">
        <v>46</v>
      </c>
      <c r="C12" s="18"/>
      <c r="D12" s="22" t="s">
        <v>156</v>
      </c>
      <c r="E12" s="18"/>
      <c r="F12" s="18"/>
      <c r="G12" s="18"/>
      <c r="H12" s="18"/>
      <c r="I12" s="18"/>
      <c r="J12" s="18"/>
      <c r="K12" s="18"/>
      <c r="L12" s="18"/>
      <c r="M12" s="18"/>
      <c r="N12" s="18"/>
      <c r="O12" s="18"/>
      <c r="P12" s="18"/>
      <c r="Q12" s="18"/>
      <c r="R12" s="18"/>
      <c r="S12" s="18"/>
      <c r="T12" s="18"/>
      <c r="U12" s="18"/>
      <c r="V12" s="18"/>
      <c r="W12" s="18"/>
      <c r="X12" s="18"/>
      <c r="Y12" s="18"/>
      <c r="Z12" s="18"/>
    </row>
    <row r="13" spans="2:26" x14ac:dyDescent="0.2">
      <c r="B13" s="35" t="s">
        <v>30</v>
      </c>
      <c r="C13" s="18"/>
      <c r="D13" s="22"/>
      <c r="E13" s="28">
        <f>SUM(E14:E17)</f>
        <v>0</v>
      </c>
      <c r="F13" s="28">
        <f t="shared" ref="F13:O13" si="0">SUM(F14:F17)</f>
        <v>0</v>
      </c>
      <c r="G13" s="28">
        <f t="shared" si="0"/>
        <v>0</v>
      </c>
      <c r="H13" s="28">
        <f t="shared" si="0"/>
        <v>0</v>
      </c>
      <c r="I13" s="28">
        <f t="shared" si="0"/>
        <v>0</v>
      </c>
      <c r="J13" s="28">
        <f t="shared" si="0"/>
        <v>0</v>
      </c>
      <c r="K13" s="28">
        <f t="shared" si="0"/>
        <v>0</v>
      </c>
      <c r="L13" s="28">
        <f t="shared" si="0"/>
        <v>0</v>
      </c>
      <c r="M13" s="28">
        <f t="shared" si="0"/>
        <v>0</v>
      </c>
      <c r="N13" s="28">
        <f t="shared" si="0"/>
        <v>0</v>
      </c>
      <c r="O13" s="28">
        <f t="shared" si="0"/>
        <v>0</v>
      </c>
      <c r="P13" s="23"/>
      <c r="Q13" s="28">
        <f>SUM(E13:O13)</f>
        <v>0</v>
      </c>
      <c r="R13" s="18"/>
      <c r="S13" s="18"/>
      <c r="T13" s="18"/>
      <c r="U13" s="18"/>
      <c r="V13" s="18"/>
      <c r="W13" s="18"/>
      <c r="X13" s="18"/>
      <c r="Y13" s="18"/>
      <c r="Z13" s="18"/>
    </row>
    <row r="14" spans="2:26" x14ac:dyDescent="0.2">
      <c r="B14" s="56" t="str">
        <f>Project!B22</f>
        <v>Capital investment costs 1</v>
      </c>
      <c r="C14" s="18"/>
      <c r="D14" s="22" t="s">
        <v>158</v>
      </c>
      <c r="E14" s="45"/>
      <c r="F14" s="45"/>
      <c r="G14" s="45"/>
      <c r="H14" s="45"/>
      <c r="I14" s="45"/>
      <c r="J14" s="45"/>
      <c r="K14" s="45"/>
      <c r="L14" s="45"/>
      <c r="M14" s="45"/>
      <c r="N14" s="45"/>
      <c r="O14" s="45"/>
      <c r="P14" s="23"/>
      <c r="Q14" s="28">
        <f t="shared" ref="Q14:Q56" si="1">SUM(E14:O14)</f>
        <v>0</v>
      </c>
      <c r="R14" s="18"/>
      <c r="S14" s="18"/>
      <c r="T14" s="18"/>
      <c r="U14" s="18"/>
      <c r="V14" s="18"/>
      <c r="W14" s="18"/>
      <c r="X14" s="18"/>
      <c r="Y14" s="18"/>
      <c r="Z14" s="18"/>
    </row>
    <row r="15" spans="2:26" x14ac:dyDescent="0.2">
      <c r="B15" s="56" t="s">
        <v>32</v>
      </c>
      <c r="C15" s="18"/>
      <c r="D15" s="22" t="s">
        <v>158</v>
      </c>
      <c r="E15" s="45"/>
      <c r="F15" s="45"/>
      <c r="G15" s="45"/>
      <c r="H15" s="45"/>
      <c r="I15" s="45"/>
      <c r="J15" s="45"/>
      <c r="K15" s="45"/>
      <c r="L15" s="45"/>
      <c r="M15" s="45"/>
      <c r="N15" s="45"/>
      <c r="O15" s="45"/>
      <c r="P15" s="23"/>
      <c r="Q15" s="28">
        <f t="shared" si="1"/>
        <v>0</v>
      </c>
      <c r="R15" s="18"/>
      <c r="S15" s="18"/>
      <c r="T15" s="18"/>
      <c r="U15" s="18"/>
      <c r="V15" s="18"/>
      <c r="W15" s="18"/>
      <c r="X15" s="18"/>
      <c r="Y15" s="18"/>
      <c r="Z15" s="18"/>
    </row>
    <row r="16" spans="2:26" x14ac:dyDescent="0.2">
      <c r="B16" s="56" t="s">
        <v>66</v>
      </c>
      <c r="C16" s="18"/>
      <c r="D16" s="22" t="s">
        <v>158</v>
      </c>
      <c r="E16" s="45"/>
      <c r="F16" s="45"/>
      <c r="G16" s="45"/>
      <c r="H16" s="45"/>
      <c r="I16" s="45"/>
      <c r="J16" s="45"/>
      <c r="K16" s="45"/>
      <c r="L16" s="45"/>
      <c r="M16" s="45"/>
      <c r="N16" s="45"/>
      <c r="O16" s="45"/>
      <c r="P16" s="23"/>
      <c r="Q16" s="28">
        <f t="shared" si="1"/>
        <v>0</v>
      </c>
      <c r="R16" s="18"/>
      <c r="S16" s="18"/>
      <c r="T16" s="18"/>
      <c r="U16" s="18"/>
      <c r="V16" s="18"/>
      <c r="W16" s="18"/>
      <c r="X16" s="18"/>
      <c r="Y16" s="18"/>
      <c r="Z16" s="18"/>
    </row>
    <row r="17" spans="2:26" x14ac:dyDescent="0.2">
      <c r="B17" s="56" t="s">
        <v>25</v>
      </c>
      <c r="C17" s="18"/>
      <c r="D17" s="22" t="s">
        <v>158</v>
      </c>
      <c r="E17" s="45"/>
      <c r="F17" s="45"/>
      <c r="G17" s="45"/>
      <c r="H17" s="45"/>
      <c r="I17" s="45"/>
      <c r="J17" s="45"/>
      <c r="K17" s="45"/>
      <c r="L17" s="45"/>
      <c r="M17" s="45"/>
      <c r="N17" s="45"/>
      <c r="O17" s="45"/>
      <c r="P17" s="23"/>
      <c r="Q17" s="28">
        <f t="shared" si="1"/>
        <v>0</v>
      </c>
      <c r="R17" s="18"/>
      <c r="S17" s="18"/>
      <c r="T17" s="18"/>
      <c r="U17" s="18"/>
      <c r="V17" s="18"/>
      <c r="W17" s="18"/>
      <c r="X17" s="18"/>
      <c r="Y17" s="18"/>
      <c r="Z17" s="18"/>
    </row>
    <row r="18" spans="2:26" x14ac:dyDescent="0.2">
      <c r="B18" s="13"/>
      <c r="C18" s="18"/>
      <c r="D18" s="22"/>
      <c r="E18" s="23"/>
      <c r="F18" s="23"/>
      <c r="G18" s="23"/>
      <c r="H18" s="23"/>
      <c r="I18" s="23"/>
      <c r="J18" s="23"/>
      <c r="K18" s="23"/>
      <c r="L18" s="23"/>
      <c r="M18" s="23"/>
      <c r="N18" s="23"/>
      <c r="O18" s="23"/>
      <c r="P18" s="23"/>
      <c r="Q18" s="23"/>
      <c r="R18" s="18"/>
      <c r="S18" s="18"/>
      <c r="T18" s="18"/>
      <c r="U18" s="18"/>
      <c r="V18" s="18"/>
      <c r="W18" s="18"/>
      <c r="X18" s="18"/>
      <c r="Y18" s="18"/>
      <c r="Z18" s="18"/>
    </row>
    <row r="19" spans="2:26" x14ac:dyDescent="0.2">
      <c r="B19" s="35" t="s">
        <v>33</v>
      </c>
      <c r="C19" s="18"/>
      <c r="D19" s="22"/>
      <c r="E19" s="28">
        <f>E20+E25</f>
        <v>0</v>
      </c>
      <c r="F19" s="28">
        <f t="shared" ref="F19:O19" si="2">F20+F25</f>
        <v>0</v>
      </c>
      <c r="G19" s="28">
        <f t="shared" si="2"/>
        <v>0</v>
      </c>
      <c r="H19" s="28">
        <f t="shared" si="2"/>
        <v>0</v>
      </c>
      <c r="I19" s="28">
        <f t="shared" si="2"/>
        <v>0</v>
      </c>
      <c r="J19" s="28">
        <f t="shared" si="2"/>
        <v>0</v>
      </c>
      <c r="K19" s="28">
        <f t="shared" si="2"/>
        <v>0</v>
      </c>
      <c r="L19" s="28">
        <f t="shared" si="2"/>
        <v>0</v>
      </c>
      <c r="M19" s="28">
        <f t="shared" si="2"/>
        <v>0</v>
      </c>
      <c r="N19" s="28">
        <f t="shared" si="2"/>
        <v>0</v>
      </c>
      <c r="O19" s="28">
        <f t="shared" si="2"/>
        <v>0</v>
      </c>
      <c r="P19" s="23"/>
      <c r="Q19" s="28">
        <f t="shared" si="1"/>
        <v>0</v>
      </c>
      <c r="R19" s="18"/>
      <c r="S19" s="18"/>
      <c r="T19" s="18"/>
      <c r="U19" s="18"/>
      <c r="V19" s="18"/>
      <c r="W19" s="18"/>
      <c r="X19" s="18"/>
      <c r="Y19" s="18"/>
      <c r="Z19" s="18"/>
    </row>
    <row r="20" spans="2:26" x14ac:dyDescent="0.2">
      <c r="B20" s="57" t="s">
        <v>34</v>
      </c>
      <c r="C20" s="18"/>
      <c r="D20" s="22"/>
      <c r="E20" s="28">
        <f>SUM(E21:E24)</f>
        <v>0</v>
      </c>
      <c r="F20" s="28">
        <f t="shared" ref="F20:O20" si="3">SUM(F21:F24)</f>
        <v>0</v>
      </c>
      <c r="G20" s="28">
        <f t="shared" si="3"/>
        <v>0</v>
      </c>
      <c r="H20" s="28">
        <f t="shared" si="3"/>
        <v>0</v>
      </c>
      <c r="I20" s="28">
        <f t="shared" si="3"/>
        <v>0</v>
      </c>
      <c r="J20" s="28">
        <f t="shared" si="3"/>
        <v>0</v>
      </c>
      <c r="K20" s="28">
        <f t="shared" si="3"/>
        <v>0</v>
      </c>
      <c r="L20" s="28">
        <f t="shared" si="3"/>
        <v>0</v>
      </c>
      <c r="M20" s="28">
        <f t="shared" si="3"/>
        <v>0</v>
      </c>
      <c r="N20" s="28">
        <f t="shared" si="3"/>
        <v>0</v>
      </c>
      <c r="O20" s="28">
        <f t="shared" si="3"/>
        <v>0</v>
      </c>
      <c r="P20" s="23"/>
      <c r="Q20" s="28">
        <f t="shared" si="1"/>
        <v>0</v>
      </c>
      <c r="R20" s="18"/>
      <c r="S20" s="18"/>
      <c r="T20" s="18"/>
      <c r="U20" s="18"/>
      <c r="V20" s="18"/>
      <c r="W20" s="18"/>
      <c r="X20" s="18"/>
      <c r="Y20" s="18"/>
      <c r="Z20" s="18"/>
    </row>
    <row r="21" spans="2:26" x14ac:dyDescent="0.2">
      <c r="B21" s="56" t="s">
        <v>35</v>
      </c>
      <c r="C21" s="18"/>
      <c r="D21" s="22" t="s">
        <v>158</v>
      </c>
      <c r="E21" s="45"/>
      <c r="F21" s="45"/>
      <c r="G21" s="45"/>
      <c r="H21" s="45"/>
      <c r="I21" s="45"/>
      <c r="J21" s="45"/>
      <c r="K21" s="45"/>
      <c r="L21" s="45"/>
      <c r="M21" s="45"/>
      <c r="N21" s="45"/>
      <c r="O21" s="45"/>
      <c r="P21" s="23"/>
      <c r="Q21" s="28">
        <f t="shared" si="1"/>
        <v>0</v>
      </c>
      <c r="R21" s="18"/>
      <c r="S21" s="18"/>
      <c r="T21" s="18"/>
      <c r="U21" s="18"/>
      <c r="V21" s="18"/>
      <c r="W21" s="18"/>
      <c r="X21" s="18"/>
      <c r="Y21" s="18"/>
      <c r="Z21" s="18"/>
    </row>
    <row r="22" spans="2:26" x14ac:dyDescent="0.2">
      <c r="B22" s="56" t="s">
        <v>36</v>
      </c>
      <c r="C22" s="18"/>
      <c r="D22" s="22" t="s">
        <v>158</v>
      </c>
      <c r="E22" s="45"/>
      <c r="F22" s="45"/>
      <c r="G22" s="45"/>
      <c r="H22" s="45"/>
      <c r="I22" s="45"/>
      <c r="J22" s="45"/>
      <c r="K22" s="45"/>
      <c r="L22" s="45"/>
      <c r="M22" s="45"/>
      <c r="N22" s="45"/>
      <c r="O22" s="45"/>
      <c r="P22" s="23"/>
      <c r="Q22" s="28">
        <f t="shared" si="1"/>
        <v>0</v>
      </c>
      <c r="R22" s="18"/>
      <c r="S22" s="18"/>
      <c r="T22" s="18"/>
      <c r="U22" s="18"/>
      <c r="V22" s="18"/>
      <c r="W22" s="18"/>
      <c r="X22" s="18"/>
      <c r="Y22" s="18"/>
      <c r="Z22" s="18"/>
    </row>
    <row r="23" spans="2:26" x14ac:dyDescent="0.2">
      <c r="B23" s="56" t="s">
        <v>67</v>
      </c>
      <c r="C23" s="18"/>
      <c r="D23" s="22" t="s">
        <v>158</v>
      </c>
      <c r="E23" s="45"/>
      <c r="F23" s="45"/>
      <c r="G23" s="45"/>
      <c r="H23" s="45"/>
      <c r="I23" s="45"/>
      <c r="J23" s="45"/>
      <c r="K23" s="45"/>
      <c r="L23" s="45"/>
      <c r="M23" s="45"/>
      <c r="N23" s="45"/>
      <c r="O23" s="45"/>
      <c r="P23" s="23"/>
      <c r="Q23" s="28">
        <f t="shared" si="1"/>
        <v>0</v>
      </c>
      <c r="R23" s="18"/>
      <c r="S23" s="18"/>
      <c r="T23" s="18"/>
      <c r="U23" s="18"/>
      <c r="V23" s="18"/>
      <c r="W23" s="18"/>
      <c r="X23" s="18"/>
      <c r="Y23" s="18"/>
      <c r="Z23" s="18"/>
    </row>
    <row r="24" spans="2:26" x14ac:dyDescent="0.2">
      <c r="B24" s="56" t="s">
        <v>25</v>
      </c>
      <c r="C24" s="18"/>
      <c r="D24" s="22" t="s">
        <v>158</v>
      </c>
      <c r="E24" s="45"/>
      <c r="F24" s="45"/>
      <c r="G24" s="45"/>
      <c r="H24" s="45"/>
      <c r="I24" s="45"/>
      <c r="J24" s="45"/>
      <c r="K24" s="45"/>
      <c r="L24" s="45"/>
      <c r="M24" s="45"/>
      <c r="N24" s="45"/>
      <c r="O24" s="45"/>
      <c r="P24" s="23"/>
      <c r="Q24" s="28">
        <f t="shared" si="1"/>
        <v>0</v>
      </c>
      <c r="R24" s="18"/>
      <c r="S24" s="18"/>
      <c r="T24" s="18"/>
      <c r="U24" s="18"/>
      <c r="V24" s="18"/>
      <c r="W24" s="18"/>
      <c r="X24" s="18"/>
      <c r="Y24" s="18"/>
      <c r="Z24" s="18"/>
    </row>
    <row r="25" spans="2:26" x14ac:dyDescent="0.2">
      <c r="B25" s="57" t="s">
        <v>37</v>
      </c>
      <c r="C25" s="18"/>
      <c r="D25" s="22"/>
      <c r="E25" s="28">
        <f>SUM(E26:E29)</f>
        <v>0</v>
      </c>
      <c r="F25" s="28">
        <f t="shared" ref="F25:O25" si="4">SUM(F26:F29)</f>
        <v>0</v>
      </c>
      <c r="G25" s="28">
        <f t="shared" si="4"/>
        <v>0</v>
      </c>
      <c r="H25" s="28">
        <f t="shared" si="4"/>
        <v>0</v>
      </c>
      <c r="I25" s="28">
        <f t="shared" si="4"/>
        <v>0</v>
      </c>
      <c r="J25" s="28">
        <f t="shared" si="4"/>
        <v>0</v>
      </c>
      <c r="K25" s="28">
        <f t="shared" si="4"/>
        <v>0</v>
      </c>
      <c r="L25" s="28">
        <f t="shared" si="4"/>
        <v>0</v>
      </c>
      <c r="M25" s="28">
        <f t="shared" si="4"/>
        <v>0</v>
      </c>
      <c r="N25" s="28">
        <f t="shared" si="4"/>
        <v>0</v>
      </c>
      <c r="O25" s="28">
        <f t="shared" si="4"/>
        <v>0</v>
      </c>
      <c r="P25" s="23"/>
      <c r="Q25" s="28">
        <f t="shared" si="1"/>
        <v>0</v>
      </c>
      <c r="R25" s="18"/>
      <c r="S25" s="18"/>
      <c r="T25" s="18"/>
      <c r="U25" s="18"/>
      <c r="V25" s="18"/>
      <c r="W25" s="18"/>
      <c r="X25" s="18"/>
      <c r="Y25" s="18"/>
      <c r="Z25" s="18"/>
    </row>
    <row r="26" spans="2:26" x14ac:dyDescent="0.2">
      <c r="B26" s="56" t="s">
        <v>38</v>
      </c>
      <c r="C26" s="18"/>
      <c r="D26" s="22" t="s">
        <v>158</v>
      </c>
      <c r="E26" s="45"/>
      <c r="F26" s="45"/>
      <c r="G26" s="45"/>
      <c r="H26" s="45"/>
      <c r="I26" s="45"/>
      <c r="J26" s="45"/>
      <c r="K26" s="45"/>
      <c r="L26" s="45"/>
      <c r="M26" s="45"/>
      <c r="N26" s="45"/>
      <c r="O26" s="45"/>
      <c r="P26" s="23"/>
      <c r="Q26" s="28">
        <f t="shared" si="1"/>
        <v>0</v>
      </c>
      <c r="R26" s="18"/>
      <c r="S26" s="18"/>
      <c r="T26" s="18"/>
      <c r="U26" s="18"/>
      <c r="V26" s="18"/>
      <c r="W26" s="18"/>
      <c r="X26" s="18"/>
      <c r="Y26" s="18"/>
      <c r="Z26" s="18"/>
    </row>
    <row r="27" spans="2:26" x14ac:dyDescent="0.2">
      <c r="B27" s="56" t="s">
        <v>39</v>
      </c>
      <c r="C27" s="18"/>
      <c r="D27" s="22" t="s">
        <v>158</v>
      </c>
      <c r="E27" s="45"/>
      <c r="F27" s="45"/>
      <c r="G27" s="45"/>
      <c r="H27" s="45"/>
      <c r="I27" s="45"/>
      <c r="J27" s="45"/>
      <c r="K27" s="45"/>
      <c r="L27" s="45"/>
      <c r="M27" s="45"/>
      <c r="N27" s="45"/>
      <c r="O27" s="45"/>
      <c r="P27" s="23"/>
      <c r="Q27" s="28">
        <f t="shared" si="1"/>
        <v>0</v>
      </c>
      <c r="R27" s="18"/>
      <c r="S27" s="18"/>
      <c r="T27" s="18"/>
      <c r="U27" s="18"/>
      <c r="V27" s="18"/>
      <c r="W27" s="18"/>
      <c r="X27" s="18"/>
      <c r="Y27" s="18"/>
      <c r="Z27" s="18"/>
    </row>
    <row r="28" spans="2:26" x14ac:dyDescent="0.2">
      <c r="B28" s="56" t="s">
        <v>68</v>
      </c>
      <c r="C28" s="18"/>
      <c r="D28" s="22" t="s">
        <v>158</v>
      </c>
      <c r="E28" s="45"/>
      <c r="F28" s="45"/>
      <c r="G28" s="45"/>
      <c r="H28" s="45"/>
      <c r="I28" s="45"/>
      <c r="J28" s="45"/>
      <c r="K28" s="45"/>
      <c r="L28" s="45"/>
      <c r="M28" s="45"/>
      <c r="N28" s="45"/>
      <c r="O28" s="45"/>
      <c r="P28" s="23"/>
      <c r="Q28" s="28">
        <f t="shared" si="1"/>
        <v>0</v>
      </c>
      <c r="R28" s="18"/>
      <c r="S28" s="18"/>
      <c r="T28" s="18"/>
      <c r="U28" s="18"/>
      <c r="V28" s="18"/>
      <c r="W28" s="18"/>
      <c r="X28" s="18"/>
      <c r="Y28" s="18"/>
      <c r="Z28" s="18"/>
    </row>
    <row r="29" spans="2:26" x14ac:dyDescent="0.2">
      <c r="B29" s="56" t="s">
        <v>25</v>
      </c>
      <c r="C29" s="18"/>
      <c r="D29" s="22" t="s">
        <v>158</v>
      </c>
      <c r="E29" s="45"/>
      <c r="F29" s="45"/>
      <c r="G29" s="45"/>
      <c r="H29" s="45"/>
      <c r="I29" s="45"/>
      <c r="J29" s="45"/>
      <c r="K29" s="45"/>
      <c r="L29" s="45"/>
      <c r="M29" s="45"/>
      <c r="N29" s="45"/>
      <c r="O29" s="45"/>
      <c r="P29" s="23"/>
      <c r="Q29" s="28">
        <f t="shared" si="1"/>
        <v>0</v>
      </c>
      <c r="R29" s="18"/>
      <c r="S29" s="18"/>
      <c r="T29" s="18"/>
      <c r="U29" s="18"/>
      <c r="V29" s="18"/>
      <c r="W29" s="18"/>
      <c r="X29" s="18"/>
      <c r="Y29" s="18"/>
      <c r="Z29" s="18"/>
    </row>
    <row r="30" spans="2:26" x14ac:dyDescent="0.2">
      <c r="B30" s="26"/>
      <c r="C30" s="18"/>
      <c r="D30" s="22"/>
      <c r="E30" s="23"/>
      <c r="F30" s="23"/>
      <c r="G30" s="23"/>
      <c r="H30" s="23"/>
      <c r="I30" s="23"/>
      <c r="J30" s="23"/>
      <c r="K30" s="23"/>
      <c r="L30" s="23"/>
      <c r="M30" s="23"/>
      <c r="N30" s="23"/>
      <c r="O30" s="23"/>
      <c r="P30" s="23"/>
      <c r="Q30" s="23"/>
      <c r="R30" s="18"/>
      <c r="S30" s="18"/>
      <c r="T30" s="18"/>
      <c r="U30" s="18"/>
      <c r="V30" s="18"/>
      <c r="W30" s="18"/>
      <c r="X30" s="18"/>
      <c r="Y30" s="18"/>
      <c r="Z30" s="18"/>
    </row>
    <row r="31" spans="2:26" x14ac:dyDescent="0.2">
      <c r="B31" s="35" t="s">
        <v>47</v>
      </c>
      <c r="C31" s="18"/>
      <c r="D31" s="22"/>
      <c r="E31" s="28">
        <f>SUM(E32:E35)</f>
        <v>0</v>
      </c>
      <c r="F31" s="28">
        <f t="shared" ref="F31:O31" si="5">SUM(F32:F35)</f>
        <v>0</v>
      </c>
      <c r="G31" s="28">
        <f t="shared" si="5"/>
        <v>0</v>
      </c>
      <c r="H31" s="28">
        <f t="shared" si="5"/>
        <v>0</v>
      </c>
      <c r="I31" s="28">
        <f t="shared" si="5"/>
        <v>0</v>
      </c>
      <c r="J31" s="28">
        <f t="shared" si="5"/>
        <v>0</v>
      </c>
      <c r="K31" s="28">
        <f t="shared" si="5"/>
        <v>0</v>
      </c>
      <c r="L31" s="28">
        <f t="shared" si="5"/>
        <v>0</v>
      </c>
      <c r="M31" s="28">
        <f t="shared" si="5"/>
        <v>0</v>
      </c>
      <c r="N31" s="28">
        <f t="shared" si="5"/>
        <v>0</v>
      </c>
      <c r="O31" s="28">
        <f t="shared" si="5"/>
        <v>0</v>
      </c>
      <c r="P31" s="23"/>
      <c r="Q31" s="28">
        <f t="shared" si="1"/>
        <v>0</v>
      </c>
      <c r="R31" s="18"/>
      <c r="S31" s="18"/>
      <c r="T31" s="18"/>
      <c r="U31" s="18"/>
      <c r="V31" s="18"/>
      <c r="W31" s="18"/>
      <c r="X31" s="18"/>
      <c r="Y31" s="18"/>
      <c r="Z31" s="18"/>
    </row>
    <row r="32" spans="2:26" x14ac:dyDescent="0.2">
      <c r="B32" s="56" t="s">
        <v>27</v>
      </c>
      <c r="C32" s="18"/>
      <c r="D32" s="22" t="s">
        <v>157</v>
      </c>
      <c r="E32" s="45"/>
      <c r="F32" s="45"/>
      <c r="G32" s="45"/>
      <c r="H32" s="45"/>
      <c r="I32" s="45"/>
      <c r="J32" s="45"/>
      <c r="K32" s="45"/>
      <c r="L32" s="45"/>
      <c r="M32" s="45"/>
      <c r="N32" s="45"/>
      <c r="O32" s="45"/>
      <c r="P32" s="23"/>
      <c r="Q32" s="28">
        <f t="shared" si="1"/>
        <v>0</v>
      </c>
      <c r="R32" s="18"/>
      <c r="S32" s="18"/>
      <c r="T32" s="18"/>
      <c r="U32" s="18"/>
      <c r="V32" s="18"/>
      <c r="W32" s="18"/>
      <c r="X32" s="18"/>
      <c r="Y32" s="18"/>
      <c r="Z32" s="18"/>
    </row>
    <row r="33" spans="2:26" x14ac:dyDescent="0.2">
      <c r="B33" s="56" t="s">
        <v>28</v>
      </c>
      <c r="C33" s="18"/>
      <c r="D33" s="22" t="s">
        <v>157</v>
      </c>
      <c r="E33" s="45"/>
      <c r="F33" s="45"/>
      <c r="G33" s="45"/>
      <c r="H33" s="45"/>
      <c r="I33" s="45"/>
      <c r="J33" s="45"/>
      <c r="K33" s="45"/>
      <c r="L33" s="45"/>
      <c r="M33" s="45"/>
      <c r="N33" s="45"/>
      <c r="O33" s="45"/>
      <c r="P33" s="23"/>
      <c r="Q33" s="28">
        <f t="shared" si="1"/>
        <v>0</v>
      </c>
      <c r="R33" s="18"/>
      <c r="S33" s="18"/>
      <c r="T33" s="18"/>
      <c r="U33" s="18"/>
      <c r="V33" s="18"/>
      <c r="W33" s="18"/>
      <c r="X33" s="18"/>
      <c r="Y33" s="18"/>
      <c r="Z33" s="18"/>
    </row>
    <row r="34" spans="2:26" x14ac:dyDescent="0.2">
      <c r="B34" s="56" t="s">
        <v>69</v>
      </c>
      <c r="C34" s="18"/>
      <c r="D34" s="22" t="s">
        <v>157</v>
      </c>
      <c r="E34" s="45"/>
      <c r="F34" s="45"/>
      <c r="G34" s="45"/>
      <c r="H34" s="45"/>
      <c r="I34" s="45"/>
      <c r="J34" s="45"/>
      <c r="K34" s="45"/>
      <c r="L34" s="45"/>
      <c r="M34" s="45"/>
      <c r="N34" s="45"/>
      <c r="O34" s="45"/>
      <c r="P34" s="23"/>
      <c r="Q34" s="28">
        <f t="shared" si="1"/>
        <v>0</v>
      </c>
      <c r="R34" s="18"/>
      <c r="S34" s="18"/>
      <c r="T34" s="18"/>
      <c r="U34" s="18"/>
      <c r="V34" s="18"/>
      <c r="W34" s="18"/>
      <c r="X34" s="18"/>
      <c r="Y34" s="18"/>
      <c r="Z34" s="18"/>
    </row>
    <row r="35" spans="2:26" x14ac:dyDescent="0.2">
      <c r="B35" s="56" t="s">
        <v>25</v>
      </c>
      <c r="C35" s="18"/>
      <c r="D35" s="22" t="s">
        <v>157</v>
      </c>
      <c r="E35" s="45"/>
      <c r="F35" s="45"/>
      <c r="G35" s="45"/>
      <c r="H35" s="45"/>
      <c r="I35" s="45"/>
      <c r="J35" s="45"/>
      <c r="K35" s="45"/>
      <c r="L35" s="45"/>
      <c r="M35" s="45"/>
      <c r="N35" s="45"/>
      <c r="O35" s="45"/>
      <c r="P35" s="23"/>
      <c r="Q35" s="28">
        <f t="shared" si="1"/>
        <v>0</v>
      </c>
      <c r="R35" s="18"/>
      <c r="S35" s="18"/>
      <c r="T35" s="18"/>
      <c r="U35" s="18"/>
      <c r="V35" s="18"/>
      <c r="W35" s="18"/>
      <c r="X35" s="18"/>
      <c r="Y35" s="18"/>
      <c r="Z35" s="18"/>
    </row>
    <row r="36" spans="2:26" x14ac:dyDescent="0.2">
      <c r="B36" s="13"/>
      <c r="C36" s="18"/>
      <c r="D36" s="18"/>
      <c r="E36" s="23"/>
      <c r="F36" s="23"/>
      <c r="G36" s="23"/>
      <c r="H36" s="23"/>
      <c r="I36" s="23"/>
      <c r="J36" s="23"/>
      <c r="K36" s="23"/>
      <c r="L36" s="23"/>
      <c r="M36" s="23"/>
      <c r="N36" s="23"/>
      <c r="O36" s="23"/>
      <c r="P36" s="23"/>
      <c r="Q36" s="23"/>
      <c r="R36" s="18"/>
      <c r="S36" s="18"/>
      <c r="T36" s="18"/>
      <c r="U36" s="18"/>
      <c r="V36" s="18"/>
      <c r="W36" s="18"/>
      <c r="X36" s="18"/>
      <c r="Y36" s="18"/>
      <c r="Z36" s="18"/>
    </row>
    <row r="37" spans="2:26" x14ac:dyDescent="0.2">
      <c r="B37" s="35" t="s">
        <v>46</v>
      </c>
      <c r="C37" s="18"/>
      <c r="D37" s="18"/>
      <c r="E37" s="28">
        <f>E13+E19+E31</f>
        <v>0</v>
      </c>
      <c r="F37" s="28">
        <f t="shared" ref="F37:O37" si="6">F13+F19+F31</f>
        <v>0</v>
      </c>
      <c r="G37" s="28">
        <f t="shared" si="6"/>
        <v>0</v>
      </c>
      <c r="H37" s="28">
        <f t="shared" si="6"/>
        <v>0</v>
      </c>
      <c r="I37" s="28">
        <f t="shared" si="6"/>
        <v>0</v>
      </c>
      <c r="J37" s="28">
        <f t="shared" si="6"/>
        <v>0</v>
      </c>
      <c r="K37" s="28">
        <f t="shared" si="6"/>
        <v>0</v>
      </c>
      <c r="L37" s="28">
        <f t="shared" si="6"/>
        <v>0</v>
      </c>
      <c r="M37" s="28">
        <f t="shared" si="6"/>
        <v>0</v>
      </c>
      <c r="N37" s="28">
        <f t="shared" si="6"/>
        <v>0</v>
      </c>
      <c r="O37" s="28">
        <f t="shared" si="6"/>
        <v>0</v>
      </c>
      <c r="P37" s="23"/>
      <c r="Q37" s="28">
        <f t="shared" si="1"/>
        <v>0</v>
      </c>
      <c r="R37" s="18"/>
      <c r="S37" s="18"/>
      <c r="T37" s="18"/>
      <c r="U37" s="18"/>
      <c r="V37" s="18"/>
      <c r="W37" s="18"/>
      <c r="X37" s="18"/>
      <c r="Y37" s="18"/>
      <c r="Z37" s="18"/>
    </row>
    <row r="38" spans="2:26" x14ac:dyDescent="0.2">
      <c r="B38" s="13"/>
      <c r="C38" s="18"/>
      <c r="D38" s="18"/>
      <c r="E38" s="18"/>
      <c r="F38" s="18"/>
      <c r="G38" s="18"/>
      <c r="H38" s="18"/>
      <c r="I38" s="18"/>
      <c r="J38" s="18"/>
      <c r="K38" s="18"/>
      <c r="L38" s="18"/>
      <c r="M38" s="18"/>
      <c r="N38" s="18"/>
      <c r="O38" s="18"/>
      <c r="P38" s="18"/>
      <c r="Q38" s="23"/>
      <c r="R38" s="18"/>
      <c r="S38" s="18"/>
      <c r="T38" s="18"/>
      <c r="U38" s="18"/>
      <c r="V38" s="18"/>
      <c r="W38" s="18"/>
      <c r="X38" s="18"/>
      <c r="Y38" s="18"/>
      <c r="Z38" s="18"/>
    </row>
    <row r="39" spans="2:26" x14ac:dyDescent="0.2">
      <c r="B39" s="25" t="s">
        <v>50</v>
      </c>
      <c r="C39" s="18"/>
      <c r="D39" s="18"/>
      <c r="E39" s="34" t="s">
        <v>70</v>
      </c>
      <c r="F39" s="18"/>
      <c r="G39" s="18"/>
      <c r="H39" s="18"/>
      <c r="I39" s="18"/>
      <c r="J39" s="18"/>
      <c r="K39" s="18"/>
      <c r="L39" s="18"/>
      <c r="M39" s="18"/>
      <c r="N39" s="18"/>
      <c r="O39" s="18"/>
      <c r="P39" s="18"/>
      <c r="Q39" s="23"/>
      <c r="R39" s="18"/>
      <c r="S39" s="18"/>
      <c r="T39" s="18"/>
      <c r="U39" s="18"/>
      <c r="V39" s="18"/>
      <c r="W39" s="18"/>
      <c r="X39" s="18"/>
      <c r="Y39" s="18"/>
      <c r="Z39" s="18"/>
    </row>
    <row r="40" spans="2:26" x14ac:dyDescent="0.2">
      <c r="B40" s="13"/>
      <c r="C40" s="18"/>
      <c r="D40" s="18"/>
      <c r="E40" s="18"/>
      <c r="F40" s="18"/>
      <c r="G40" s="18"/>
      <c r="H40" s="18"/>
      <c r="I40" s="18"/>
      <c r="J40" s="18"/>
      <c r="K40" s="18"/>
      <c r="L40" s="18"/>
      <c r="M40" s="18"/>
      <c r="N40" s="18"/>
      <c r="O40" s="18"/>
      <c r="P40" s="18"/>
      <c r="Q40" s="23"/>
      <c r="R40" s="18"/>
      <c r="S40" s="18"/>
      <c r="T40" s="18"/>
      <c r="U40" s="18"/>
      <c r="V40" s="18"/>
      <c r="W40" s="18"/>
      <c r="X40" s="18"/>
      <c r="Y40" s="18"/>
      <c r="Z40" s="18"/>
    </row>
    <row r="41" spans="2:26" x14ac:dyDescent="0.2">
      <c r="B41" s="29" t="s">
        <v>52</v>
      </c>
      <c r="C41" s="30"/>
      <c r="D41" s="30"/>
      <c r="E41" s="54">
        <f>IFERROR(1/((1+$E$6+E10)^E9),"-")</f>
        <v>1</v>
      </c>
      <c r="F41" s="54">
        <f t="shared" ref="F41:O41" si="7">IFERROR(1/((1+$E$6+F10)^F9),"-")</f>
        <v>1</v>
      </c>
      <c r="G41" s="54">
        <f t="shared" si="7"/>
        <v>1</v>
      </c>
      <c r="H41" s="54">
        <f t="shared" si="7"/>
        <v>1</v>
      </c>
      <c r="I41" s="54">
        <f t="shared" si="7"/>
        <v>1</v>
      </c>
      <c r="J41" s="54">
        <f t="shared" si="7"/>
        <v>1</v>
      </c>
      <c r="K41" s="54">
        <f t="shared" si="7"/>
        <v>1</v>
      </c>
      <c r="L41" s="54">
        <f t="shared" si="7"/>
        <v>1</v>
      </c>
      <c r="M41" s="54">
        <f t="shared" si="7"/>
        <v>1</v>
      </c>
      <c r="N41" s="54">
        <f t="shared" si="7"/>
        <v>1</v>
      </c>
      <c r="O41" s="54" t="str">
        <f t="shared" si="7"/>
        <v>-</v>
      </c>
      <c r="P41" s="18"/>
      <c r="Q41" s="58"/>
      <c r="R41" s="18"/>
      <c r="S41" s="18"/>
      <c r="T41" s="18"/>
      <c r="U41" s="18"/>
      <c r="V41" s="18"/>
      <c r="W41" s="18"/>
      <c r="X41" s="18"/>
      <c r="Y41" s="18"/>
      <c r="Z41" s="18"/>
    </row>
    <row r="42" spans="2:26" x14ac:dyDescent="0.2">
      <c r="B42" s="29" t="s">
        <v>53</v>
      </c>
      <c r="C42" s="30"/>
      <c r="D42" s="30"/>
      <c r="E42" s="55">
        <f>IFERROR(E37*E41,"-")</f>
        <v>0</v>
      </c>
      <c r="F42" s="55">
        <f t="shared" ref="F42:O42" si="8">IFERROR(F37*F41,"-")</f>
        <v>0</v>
      </c>
      <c r="G42" s="55">
        <f t="shared" si="8"/>
        <v>0</v>
      </c>
      <c r="H42" s="55">
        <f t="shared" si="8"/>
        <v>0</v>
      </c>
      <c r="I42" s="55">
        <f t="shared" si="8"/>
        <v>0</v>
      </c>
      <c r="J42" s="55">
        <f t="shared" si="8"/>
        <v>0</v>
      </c>
      <c r="K42" s="55">
        <f t="shared" si="8"/>
        <v>0</v>
      </c>
      <c r="L42" s="55">
        <f t="shared" si="8"/>
        <v>0</v>
      </c>
      <c r="M42" s="55">
        <f t="shared" si="8"/>
        <v>0</v>
      </c>
      <c r="N42" s="55">
        <f t="shared" si="8"/>
        <v>0</v>
      </c>
      <c r="O42" s="55" t="str">
        <f t="shared" si="8"/>
        <v>-</v>
      </c>
      <c r="P42" s="23"/>
      <c r="Q42" s="28">
        <f t="shared" si="1"/>
        <v>0</v>
      </c>
      <c r="R42" s="18"/>
      <c r="S42" s="18"/>
      <c r="T42" s="18"/>
      <c r="U42" s="18"/>
      <c r="V42" s="18"/>
      <c r="W42" s="18"/>
      <c r="X42" s="18"/>
      <c r="Y42" s="18"/>
      <c r="Z42" s="18"/>
    </row>
    <row r="43" spans="2:26" x14ac:dyDescent="0.2">
      <c r="B43" s="13"/>
      <c r="C43" s="18"/>
      <c r="D43" s="18"/>
      <c r="E43" s="23"/>
      <c r="F43" s="23"/>
      <c r="G43" s="23"/>
      <c r="H43" s="23"/>
      <c r="I43" s="23"/>
      <c r="J43" s="23"/>
      <c r="K43" s="23"/>
      <c r="L43" s="23"/>
      <c r="M43" s="23"/>
      <c r="N43" s="23"/>
      <c r="O43" s="23"/>
      <c r="P43" s="23"/>
      <c r="Q43" s="23"/>
      <c r="R43" s="18"/>
      <c r="S43" s="18"/>
      <c r="T43" s="18"/>
      <c r="U43" s="18"/>
      <c r="V43" s="18"/>
      <c r="W43" s="18"/>
      <c r="X43" s="18"/>
      <c r="Y43" s="18"/>
      <c r="Z43" s="18"/>
    </row>
    <row r="44" spans="2:26" x14ac:dyDescent="0.2">
      <c r="B44" s="25" t="s">
        <v>54</v>
      </c>
      <c r="C44" s="18"/>
      <c r="D44" s="18"/>
      <c r="E44" s="33">
        <f>SUM(E42:O42)</f>
        <v>0</v>
      </c>
      <c r="F44" s="123" t="s">
        <v>55</v>
      </c>
      <c r="G44" s="23"/>
      <c r="H44" s="23"/>
      <c r="I44" s="23"/>
      <c r="J44" s="23"/>
      <c r="K44" s="23"/>
      <c r="L44" s="23"/>
      <c r="M44" s="23"/>
      <c r="N44" s="23"/>
      <c r="O44" s="23"/>
      <c r="P44" s="23"/>
      <c r="Q44" s="23"/>
      <c r="R44" s="18"/>
      <c r="S44" s="18"/>
      <c r="T44" s="18"/>
      <c r="U44" s="18"/>
      <c r="V44" s="18"/>
      <c r="W44" s="18"/>
      <c r="X44" s="18"/>
      <c r="Y44" s="18"/>
      <c r="Z44" s="18"/>
    </row>
    <row r="45" spans="2:26" x14ac:dyDescent="0.2">
      <c r="B45" s="13"/>
      <c r="C45" s="18"/>
      <c r="D45" s="18"/>
      <c r="E45" s="23"/>
      <c r="F45" s="23"/>
      <c r="G45" s="23"/>
      <c r="H45" s="23"/>
      <c r="I45" s="23"/>
      <c r="J45" s="23"/>
      <c r="K45" s="23"/>
      <c r="L45" s="23"/>
      <c r="M45" s="23"/>
      <c r="N45" s="23"/>
      <c r="O45" s="23"/>
      <c r="P45" s="23"/>
      <c r="Q45" s="23"/>
      <c r="R45" s="18"/>
      <c r="S45" s="18"/>
      <c r="T45" s="18"/>
      <c r="U45" s="18"/>
      <c r="V45" s="18"/>
      <c r="W45" s="18"/>
      <c r="X45" s="18"/>
      <c r="Y45" s="18"/>
      <c r="Z45" s="18"/>
    </row>
    <row r="46" spans="2:26" x14ac:dyDescent="0.2">
      <c r="B46" s="35" t="s">
        <v>56</v>
      </c>
      <c r="C46" s="18"/>
      <c r="D46" s="18"/>
      <c r="E46" s="28">
        <f>SUM(E47:E49)</f>
        <v>0</v>
      </c>
      <c r="F46" s="28">
        <f t="shared" ref="F46:O46" si="9">SUM(F47:F49)</f>
        <v>0</v>
      </c>
      <c r="G46" s="28">
        <f t="shared" si="9"/>
        <v>0</v>
      </c>
      <c r="H46" s="28">
        <f t="shared" si="9"/>
        <v>0</v>
      </c>
      <c r="I46" s="28">
        <f t="shared" si="9"/>
        <v>0</v>
      </c>
      <c r="J46" s="28">
        <f t="shared" si="9"/>
        <v>0</v>
      </c>
      <c r="K46" s="28">
        <f t="shared" si="9"/>
        <v>0</v>
      </c>
      <c r="L46" s="28">
        <f t="shared" si="9"/>
        <v>0</v>
      </c>
      <c r="M46" s="28">
        <f t="shared" si="9"/>
        <v>0</v>
      </c>
      <c r="N46" s="28">
        <f t="shared" si="9"/>
        <v>0</v>
      </c>
      <c r="O46" s="28">
        <f t="shared" si="9"/>
        <v>0</v>
      </c>
      <c r="P46" s="23"/>
      <c r="Q46" s="28">
        <f t="shared" si="1"/>
        <v>0</v>
      </c>
      <c r="R46" s="18"/>
      <c r="S46" s="18"/>
      <c r="T46" s="18"/>
      <c r="U46" s="18"/>
      <c r="V46" s="18"/>
      <c r="W46" s="18"/>
      <c r="X46" s="18"/>
      <c r="Y46" s="18"/>
      <c r="Z46" s="18"/>
    </row>
    <row r="47" spans="2:26" x14ac:dyDescent="0.2">
      <c r="B47" s="29" t="s">
        <v>57</v>
      </c>
      <c r="C47" s="30"/>
      <c r="D47" s="31" t="s">
        <v>158</v>
      </c>
      <c r="E47" s="45"/>
      <c r="F47" s="45"/>
      <c r="G47" s="45"/>
      <c r="H47" s="45"/>
      <c r="I47" s="45"/>
      <c r="J47" s="45"/>
      <c r="K47" s="45"/>
      <c r="L47" s="45"/>
      <c r="M47" s="45"/>
      <c r="N47" s="45"/>
      <c r="O47" s="45"/>
      <c r="P47" s="23"/>
      <c r="Q47" s="28">
        <f t="shared" si="1"/>
        <v>0</v>
      </c>
      <c r="R47" s="18"/>
      <c r="S47" s="18"/>
      <c r="T47" s="18"/>
      <c r="U47" s="18"/>
      <c r="V47" s="18"/>
      <c r="W47" s="18"/>
      <c r="X47" s="18"/>
      <c r="Y47" s="18"/>
      <c r="Z47" s="18"/>
    </row>
    <row r="48" spans="2:26" x14ac:dyDescent="0.2">
      <c r="B48" s="29" t="s">
        <v>58</v>
      </c>
      <c r="C48" s="30"/>
      <c r="D48" s="31" t="s">
        <v>158</v>
      </c>
      <c r="E48" s="45"/>
      <c r="F48" s="45"/>
      <c r="G48" s="45"/>
      <c r="H48" s="45"/>
      <c r="I48" s="45"/>
      <c r="J48" s="45"/>
      <c r="K48" s="45"/>
      <c r="L48" s="45"/>
      <c r="M48" s="45"/>
      <c r="N48" s="45"/>
      <c r="O48" s="45"/>
      <c r="P48" s="23"/>
      <c r="Q48" s="28">
        <f t="shared" si="1"/>
        <v>0</v>
      </c>
      <c r="R48" s="18"/>
      <c r="S48" s="18"/>
      <c r="T48" s="18"/>
      <c r="U48" s="18"/>
      <c r="V48" s="18"/>
      <c r="W48" s="18"/>
      <c r="X48" s="18"/>
      <c r="Y48" s="18"/>
      <c r="Z48" s="18"/>
    </row>
    <row r="49" spans="2:26" x14ac:dyDescent="0.2">
      <c r="B49" s="29" t="s">
        <v>59</v>
      </c>
      <c r="C49" s="30"/>
      <c r="D49" s="31" t="s">
        <v>158</v>
      </c>
      <c r="E49" s="45"/>
      <c r="F49" s="45"/>
      <c r="G49" s="45"/>
      <c r="H49" s="45"/>
      <c r="I49" s="45"/>
      <c r="J49" s="45"/>
      <c r="K49" s="45"/>
      <c r="L49" s="45"/>
      <c r="M49" s="45"/>
      <c r="N49" s="45"/>
      <c r="O49" s="45"/>
      <c r="P49" s="23"/>
      <c r="Q49" s="28">
        <f t="shared" si="1"/>
        <v>0</v>
      </c>
      <c r="R49" s="18"/>
      <c r="S49" s="18"/>
      <c r="T49" s="18"/>
      <c r="U49" s="18"/>
      <c r="V49" s="18"/>
      <c r="W49" s="18"/>
      <c r="X49" s="18"/>
      <c r="Y49" s="18"/>
      <c r="Z49" s="18"/>
    </row>
    <row r="50" spans="2:26" x14ac:dyDescent="0.2">
      <c r="B50" s="13"/>
      <c r="C50" s="18"/>
      <c r="D50" s="18"/>
      <c r="E50" s="23"/>
      <c r="F50" s="23"/>
      <c r="G50" s="23"/>
      <c r="H50" s="23"/>
      <c r="I50" s="23"/>
      <c r="J50" s="23"/>
      <c r="K50" s="23"/>
      <c r="L50" s="23"/>
      <c r="M50" s="23"/>
      <c r="N50" s="23"/>
      <c r="O50" s="23"/>
      <c r="P50" s="23"/>
      <c r="Q50" s="23"/>
      <c r="R50" s="18"/>
      <c r="S50" s="18"/>
      <c r="T50" s="18"/>
      <c r="U50" s="18"/>
      <c r="V50" s="18"/>
      <c r="W50" s="18"/>
      <c r="X50" s="18"/>
      <c r="Y50" s="18"/>
      <c r="Z50" s="18"/>
    </row>
    <row r="51" spans="2:26" x14ac:dyDescent="0.2">
      <c r="B51" s="71" t="s">
        <v>60</v>
      </c>
      <c r="C51" s="18"/>
      <c r="D51" s="18"/>
      <c r="E51" s="55">
        <f>IFERROR(E46*E41,"-")</f>
        <v>0</v>
      </c>
      <c r="F51" s="55">
        <f t="shared" ref="F51:O51" si="10">IFERROR(F46*F41,"-")</f>
        <v>0</v>
      </c>
      <c r="G51" s="55">
        <f t="shared" si="10"/>
        <v>0</v>
      </c>
      <c r="H51" s="55">
        <f t="shared" si="10"/>
        <v>0</v>
      </c>
      <c r="I51" s="55">
        <f t="shared" si="10"/>
        <v>0</v>
      </c>
      <c r="J51" s="55">
        <f t="shared" si="10"/>
        <v>0</v>
      </c>
      <c r="K51" s="55">
        <f t="shared" si="10"/>
        <v>0</v>
      </c>
      <c r="L51" s="55">
        <f t="shared" si="10"/>
        <v>0</v>
      </c>
      <c r="M51" s="55">
        <f t="shared" si="10"/>
        <v>0</v>
      </c>
      <c r="N51" s="55">
        <f t="shared" si="10"/>
        <v>0</v>
      </c>
      <c r="O51" s="55" t="str">
        <f t="shared" si="10"/>
        <v>-</v>
      </c>
      <c r="P51" s="23"/>
      <c r="Q51" s="28">
        <f t="shared" si="1"/>
        <v>0</v>
      </c>
      <c r="R51" s="18"/>
      <c r="S51" s="18"/>
      <c r="T51" s="18"/>
      <c r="U51" s="18"/>
      <c r="V51" s="18"/>
      <c r="W51" s="18"/>
      <c r="X51" s="18"/>
      <c r="Y51" s="18"/>
      <c r="Z51" s="18"/>
    </row>
    <row r="52" spans="2:26" x14ac:dyDescent="0.2">
      <c r="B52" s="13"/>
      <c r="C52" s="18"/>
      <c r="D52" s="18"/>
      <c r="E52" s="23"/>
      <c r="F52" s="23"/>
      <c r="G52" s="23"/>
      <c r="H52" s="23"/>
      <c r="I52" s="23"/>
      <c r="J52" s="23"/>
      <c r="K52" s="23"/>
      <c r="L52" s="23"/>
      <c r="M52" s="23"/>
      <c r="N52" s="23"/>
      <c r="O52" s="23"/>
      <c r="P52" s="23"/>
      <c r="Q52" s="23"/>
      <c r="R52" s="18"/>
      <c r="S52" s="18"/>
      <c r="T52" s="18"/>
      <c r="U52" s="18"/>
      <c r="V52" s="18"/>
      <c r="W52" s="18"/>
      <c r="X52" s="18"/>
      <c r="Y52" s="18"/>
      <c r="Z52" s="18"/>
    </row>
    <row r="53" spans="2:26" x14ac:dyDescent="0.2">
      <c r="B53" s="25" t="s">
        <v>61</v>
      </c>
      <c r="C53" s="18"/>
      <c r="D53" s="18"/>
      <c r="E53" s="33">
        <f>SUM(E51:O51)</f>
        <v>0</v>
      </c>
      <c r="F53" s="123" t="s">
        <v>55</v>
      </c>
      <c r="G53" s="23"/>
      <c r="H53" s="23"/>
      <c r="I53" s="23"/>
      <c r="J53" s="23"/>
      <c r="K53" s="23"/>
      <c r="L53" s="23"/>
      <c r="M53" s="23"/>
      <c r="N53" s="23"/>
      <c r="O53" s="23"/>
      <c r="P53" s="23"/>
      <c r="Q53" s="23"/>
      <c r="R53" s="18"/>
      <c r="S53" s="18"/>
      <c r="T53" s="18"/>
      <c r="U53" s="18"/>
      <c r="V53" s="18"/>
      <c r="W53" s="18"/>
      <c r="X53" s="18"/>
      <c r="Y53" s="18"/>
      <c r="Z53" s="18"/>
    </row>
    <row r="54" spans="2:26" x14ac:dyDescent="0.2">
      <c r="B54" s="13"/>
      <c r="C54" s="18"/>
      <c r="D54" s="18"/>
      <c r="E54" s="23"/>
      <c r="F54" s="23"/>
      <c r="G54" s="23"/>
      <c r="H54" s="23"/>
      <c r="I54" s="23"/>
      <c r="J54" s="23"/>
      <c r="K54" s="23"/>
      <c r="L54" s="23"/>
      <c r="M54" s="23"/>
      <c r="N54" s="23"/>
      <c r="O54" s="23"/>
      <c r="P54" s="23"/>
      <c r="Q54" s="23"/>
      <c r="R54" s="18"/>
      <c r="S54" s="18"/>
      <c r="T54" s="18"/>
      <c r="U54" s="18"/>
      <c r="V54" s="18"/>
      <c r="W54" s="18"/>
      <c r="X54" s="18"/>
      <c r="Y54" s="18"/>
      <c r="Z54" s="18"/>
    </row>
    <row r="55" spans="2:26" x14ac:dyDescent="0.2">
      <c r="B55" s="35" t="s">
        <v>62</v>
      </c>
      <c r="C55" s="18"/>
      <c r="D55" s="18"/>
      <c r="E55" s="28">
        <f>E37+E46</f>
        <v>0</v>
      </c>
      <c r="F55" s="28">
        <f t="shared" ref="F55:O55" si="11">F37+F46</f>
        <v>0</v>
      </c>
      <c r="G55" s="28">
        <f t="shared" si="11"/>
        <v>0</v>
      </c>
      <c r="H55" s="28">
        <f t="shared" si="11"/>
        <v>0</v>
      </c>
      <c r="I55" s="28">
        <f t="shared" si="11"/>
        <v>0</v>
      </c>
      <c r="J55" s="28">
        <f t="shared" si="11"/>
        <v>0</v>
      </c>
      <c r="K55" s="28">
        <f t="shared" si="11"/>
        <v>0</v>
      </c>
      <c r="L55" s="28">
        <f t="shared" si="11"/>
        <v>0</v>
      </c>
      <c r="M55" s="28">
        <f t="shared" si="11"/>
        <v>0</v>
      </c>
      <c r="N55" s="28">
        <f t="shared" si="11"/>
        <v>0</v>
      </c>
      <c r="O55" s="28">
        <f t="shared" si="11"/>
        <v>0</v>
      </c>
      <c r="P55" s="23"/>
      <c r="Q55" s="28">
        <f t="shared" si="1"/>
        <v>0</v>
      </c>
      <c r="R55" s="18"/>
      <c r="S55" s="18"/>
      <c r="T55" s="18"/>
      <c r="U55" s="18"/>
      <c r="V55" s="18"/>
      <c r="W55" s="18"/>
      <c r="X55" s="18"/>
      <c r="Y55" s="18"/>
      <c r="Z55" s="18"/>
    </row>
    <row r="56" spans="2:26" x14ac:dyDescent="0.2">
      <c r="B56" s="29" t="s">
        <v>63</v>
      </c>
      <c r="C56" s="18"/>
      <c r="D56" s="18"/>
      <c r="E56" s="55">
        <f>IFERROR(E55*E41,"-")</f>
        <v>0</v>
      </c>
      <c r="F56" s="55">
        <f t="shared" ref="F56:O56" si="12">IFERROR(F55*F41,"-")</f>
        <v>0</v>
      </c>
      <c r="G56" s="55">
        <f t="shared" si="12"/>
        <v>0</v>
      </c>
      <c r="H56" s="55">
        <f t="shared" si="12"/>
        <v>0</v>
      </c>
      <c r="I56" s="55">
        <f t="shared" si="12"/>
        <v>0</v>
      </c>
      <c r="J56" s="55">
        <f t="shared" si="12"/>
        <v>0</v>
      </c>
      <c r="K56" s="55">
        <f t="shared" si="12"/>
        <v>0</v>
      </c>
      <c r="L56" s="55">
        <f t="shared" si="12"/>
        <v>0</v>
      </c>
      <c r="M56" s="55">
        <f t="shared" si="12"/>
        <v>0</v>
      </c>
      <c r="N56" s="55">
        <f t="shared" si="12"/>
        <v>0</v>
      </c>
      <c r="O56" s="55" t="str">
        <f t="shared" si="12"/>
        <v>-</v>
      </c>
      <c r="P56" s="23"/>
      <c r="Q56" s="28">
        <f t="shared" si="1"/>
        <v>0</v>
      </c>
      <c r="R56" s="18"/>
      <c r="S56" s="18"/>
      <c r="T56" s="18"/>
      <c r="U56" s="18"/>
      <c r="V56" s="18"/>
      <c r="W56" s="18"/>
      <c r="X56" s="18"/>
      <c r="Y56" s="18"/>
      <c r="Z56" s="18"/>
    </row>
    <row r="57" spans="2:26" x14ac:dyDescent="0.2">
      <c r="C57" s="18"/>
      <c r="D57" s="18"/>
      <c r="E57" s="23"/>
      <c r="F57" s="23"/>
      <c r="G57" s="23"/>
      <c r="H57" s="23"/>
      <c r="I57" s="23"/>
      <c r="J57" s="23"/>
      <c r="K57" s="23"/>
      <c r="L57" s="23"/>
      <c r="M57" s="23"/>
      <c r="N57" s="23"/>
      <c r="O57" s="23"/>
      <c r="P57" s="23"/>
      <c r="Q57" s="23"/>
      <c r="R57" s="18"/>
      <c r="S57" s="18"/>
      <c r="T57" s="18"/>
      <c r="U57" s="18"/>
      <c r="V57" s="18"/>
      <c r="W57" s="18"/>
      <c r="X57" s="18"/>
      <c r="Y57" s="18"/>
      <c r="Z57" s="18"/>
    </row>
    <row r="58" spans="2:26" x14ac:dyDescent="0.2">
      <c r="B58" s="69" t="s">
        <v>71</v>
      </c>
      <c r="C58" s="18"/>
      <c r="D58" s="18"/>
      <c r="E58" s="33">
        <f>SUM(E56:O56)</f>
        <v>0</v>
      </c>
      <c r="F58" s="123" t="s">
        <v>55</v>
      </c>
      <c r="G58" s="23"/>
      <c r="H58" s="23"/>
      <c r="I58" s="23"/>
      <c r="J58" s="23"/>
      <c r="K58" s="23"/>
      <c r="L58" s="23"/>
      <c r="M58" s="23"/>
      <c r="N58" s="23"/>
      <c r="O58" s="23"/>
      <c r="P58" s="23"/>
      <c r="Q58" s="23"/>
      <c r="R58" s="18"/>
      <c r="S58" s="18"/>
      <c r="T58" s="18"/>
      <c r="U58" s="18"/>
      <c r="V58" s="18"/>
      <c r="W58" s="18"/>
      <c r="X58" s="18"/>
      <c r="Y58" s="18"/>
      <c r="Z58" s="18"/>
    </row>
    <row r="59" spans="2:26" x14ac:dyDescent="0.2">
      <c r="C59" s="18"/>
      <c r="D59" s="18"/>
      <c r="E59" s="23"/>
      <c r="F59" s="23"/>
      <c r="G59" s="23"/>
      <c r="H59" s="23"/>
      <c r="I59" s="23"/>
      <c r="J59" s="23"/>
      <c r="K59" s="23"/>
      <c r="L59" s="23"/>
      <c r="M59" s="23"/>
      <c r="N59" s="23"/>
      <c r="O59" s="23"/>
      <c r="P59" s="23"/>
      <c r="Q59" s="23"/>
      <c r="R59" s="18"/>
      <c r="S59" s="18"/>
      <c r="T59" s="18"/>
      <c r="U59" s="18"/>
      <c r="V59" s="18"/>
      <c r="W59" s="18"/>
      <c r="X59" s="18"/>
      <c r="Y59" s="18"/>
      <c r="Z59" s="18"/>
    </row>
    <row r="60" spans="2:26" x14ac:dyDescent="0.2">
      <c r="B60" s="88" t="s">
        <v>65</v>
      </c>
      <c r="C60" s="18"/>
      <c r="D60" s="18"/>
      <c r="E60" s="62"/>
      <c r="F60" s="62"/>
      <c r="G60" s="62"/>
      <c r="H60" s="62"/>
      <c r="I60" s="62"/>
      <c r="J60" s="62"/>
      <c r="K60" s="62"/>
      <c r="L60" s="62"/>
      <c r="M60" s="62"/>
      <c r="N60" s="62"/>
      <c r="O60" s="62"/>
      <c r="P60" s="23"/>
      <c r="Q60" s="28">
        <f t="shared" ref="Q60" si="13">SUM(E60:O60)</f>
        <v>0</v>
      </c>
      <c r="R60" s="18"/>
      <c r="S60" s="18"/>
      <c r="T60" s="18"/>
      <c r="U60" s="18"/>
      <c r="V60" s="18"/>
      <c r="W60" s="18"/>
      <c r="X60" s="18"/>
      <c r="Y60" s="18"/>
      <c r="Z60" s="18"/>
    </row>
    <row r="61" spans="2:26" x14ac:dyDescent="0.2">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2:26" x14ac:dyDescent="0.2"/>
  </sheetData>
  <mergeCells count="1">
    <mergeCell ref="E2:G2"/>
  </mergeCells>
  <conditionalFormatting sqref="B5:Q60">
    <cfRule type="expression" dxfId="26" priority="1">
      <formula>$E$2="NEAIZPILDĪT"</formula>
    </cfRule>
  </conditionalFormatting>
  <conditionalFormatting sqref="E2:G2">
    <cfRule type="cellIs" dxfId="25" priority="3" operator="equal">
      <formula>"DO NOT COMPLETE"</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Z101"/>
  <sheetViews>
    <sheetView zoomScaleNormal="100" workbookViewId="0">
      <pane xSplit="4" ySplit="9" topLeftCell="E68" activePane="bottomRight" state="frozen"/>
      <selection pane="topRight" activeCell="E1" sqref="E1"/>
      <selection pane="bottomLeft" activeCell="A10" sqref="A10"/>
      <selection pane="bottomRight" activeCell="E2" sqref="E2:G2"/>
    </sheetView>
  </sheetViews>
  <sheetFormatPr defaultColWidth="0" defaultRowHeight="12" zeroHeight="1" outlineLevelCol="1" x14ac:dyDescent="0.2"/>
  <cols>
    <col min="1" max="1" width="8.85546875" style="1" customWidth="1"/>
    <col min="2" max="2" width="41.28515625" style="1" bestFit="1" customWidth="1"/>
    <col min="3" max="3" width="3.28515625" style="1" customWidth="1"/>
    <col min="4" max="4" width="12.7109375" style="1" hidden="1" customWidth="1" outlineLevel="1"/>
    <col min="5" max="5" width="10.28515625" style="1" bestFit="1" customWidth="1" collapsed="1"/>
    <col min="6" max="14" width="8.85546875" style="1" customWidth="1"/>
    <col min="15" max="15" width="8.85546875" style="1" hidden="1" customWidth="1"/>
    <col min="16" max="16" width="2.85546875" style="1" customWidth="1"/>
    <col min="17" max="18" width="8.85546875" style="1" customWidth="1"/>
    <col min="19" max="16384" width="8.85546875" style="1" hidden="1"/>
  </cols>
  <sheetData>
    <row r="1" spans="2:26" x14ac:dyDescent="0.2"/>
    <row r="2" spans="2:26" ht="15" x14ac:dyDescent="0.25">
      <c r="B2" s="24" t="s">
        <v>72</v>
      </c>
      <c r="C2" s="24"/>
      <c r="D2" s="24"/>
      <c r="E2" s="203" t="str">
        <f>IF('Cover Sheet'!$D$21="Yes","COMPLETE","DO NOT COMPLETE")</f>
        <v>COMPLETE</v>
      </c>
      <c r="F2" s="203"/>
      <c r="G2" s="203"/>
      <c r="H2" s="24"/>
      <c r="I2" s="24"/>
      <c r="J2" s="24"/>
      <c r="K2" s="24"/>
      <c r="L2" s="24"/>
      <c r="M2" s="24"/>
      <c r="N2" s="24"/>
      <c r="O2" s="24"/>
    </row>
    <row r="3" spans="2:26" x14ac:dyDescent="0.2"/>
    <row r="4" spans="2:26" x14ac:dyDescent="0.2"/>
    <row r="5" spans="2:26" x14ac:dyDescent="0.2">
      <c r="B5" s="27" t="s">
        <v>41</v>
      </c>
      <c r="E5" s="36" t="s">
        <v>42</v>
      </c>
    </row>
    <row r="6" spans="2:26" x14ac:dyDescent="0.2">
      <c r="B6" s="27" t="s">
        <v>43</v>
      </c>
      <c r="C6" s="18"/>
      <c r="D6" s="18"/>
      <c r="E6" s="42">
        <f>NPV_Baseline_I!E6</f>
        <v>0</v>
      </c>
      <c r="F6" s="18"/>
      <c r="G6" s="18"/>
      <c r="H6" s="18"/>
      <c r="I6" s="18"/>
      <c r="J6" s="18"/>
      <c r="K6" s="18"/>
      <c r="L6" s="18"/>
      <c r="M6" s="18"/>
      <c r="N6" s="18"/>
      <c r="O6" s="18"/>
      <c r="P6" s="18"/>
      <c r="Q6" s="18"/>
      <c r="R6" s="18"/>
      <c r="S6" s="18"/>
      <c r="T6" s="18"/>
      <c r="U6" s="18"/>
      <c r="V6" s="18"/>
      <c r="W6" s="18"/>
      <c r="X6" s="18"/>
      <c r="Y6" s="18"/>
      <c r="Z6" s="18"/>
    </row>
    <row r="7" spans="2:26" x14ac:dyDescent="0.2">
      <c r="B7" s="19"/>
      <c r="C7" s="18"/>
      <c r="D7" s="18"/>
      <c r="E7" s="18"/>
      <c r="F7" s="18"/>
      <c r="G7" s="18"/>
      <c r="H7" s="18"/>
      <c r="I7" s="18"/>
      <c r="J7" s="18"/>
      <c r="K7" s="18"/>
      <c r="L7" s="18"/>
      <c r="M7" s="18"/>
      <c r="N7" s="18"/>
      <c r="O7" s="18"/>
      <c r="P7" s="18"/>
      <c r="Q7" s="18"/>
      <c r="R7" s="18"/>
      <c r="S7" s="18"/>
      <c r="T7" s="18"/>
      <c r="U7" s="18"/>
      <c r="V7" s="18"/>
      <c r="W7" s="18"/>
      <c r="X7" s="18"/>
      <c r="Y7" s="18"/>
      <c r="Z7" s="18"/>
    </row>
    <row r="8" spans="2:26" x14ac:dyDescent="0.2">
      <c r="B8" s="27" t="s">
        <v>19</v>
      </c>
      <c r="C8" s="18"/>
      <c r="D8" s="18"/>
      <c r="E8" s="126">
        <f>Project!D4</f>
        <v>2024</v>
      </c>
      <c r="F8" s="126">
        <f>Project!E4</f>
        <v>2025</v>
      </c>
      <c r="G8" s="126">
        <f>Project!F4</f>
        <v>2026</v>
      </c>
      <c r="H8" s="126">
        <f>Project!G4</f>
        <v>2027</v>
      </c>
      <c r="I8" s="126">
        <f>Project!H4</f>
        <v>2028</v>
      </c>
      <c r="J8" s="126">
        <f>Project!I4</f>
        <v>2029</v>
      </c>
      <c r="K8" s="126">
        <f>Project!J4</f>
        <v>2030</v>
      </c>
      <c r="L8" s="126">
        <f>Project!K4</f>
        <v>2031</v>
      </c>
      <c r="M8" s="126">
        <f>Project!L4</f>
        <v>2032</v>
      </c>
      <c r="N8" s="126">
        <f>Project!M4</f>
        <v>2033</v>
      </c>
      <c r="O8" s="40"/>
      <c r="P8" s="18"/>
      <c r="Q8" s="18" t="s">
        <v>44</v>
      </c>
      <c r="R8" s="18"/>
      <c r="S8" s="18"/>
      <c r="T8" s="18"/>
      <c r="U8" s="18"/>
      <c r="V8" s="18"/>
      <c r="W8" s="18"/>
      <c r="X8" s="18"/>
      <c r="Y8" s="18"/>
      <c r="Z8" s="18"/>
    </row>
    <row r="9" spans="2:26" x14ac:dyDescent="0.2">
      <c r="B9" s="27" t="s">
        <v>20</v>
      </c>
      <c r="C9" s="18"/>
      <c r="D9" s="18"/>
      <c r="E9" s="127">
        <f>Project!D5</f>
        <v>1</v>
      </c>
      <c r="F9" s="127">
        <f>Project!E5</f>
        <v>2</v>
      </c>
      <c r="G9" s="127">
        <f>Project!F5</f>
        <v>3</v>
      </c>
      <c r="H9" s="127">
        <f>Project!G5</f>
        <v>4</v>
      </c>
      <c r="I9" s="127">
        <f>Project!H5</f>
        <v>5</v>
      </c>
      <c r="J9" s="127">
        <f>Project!I5</f>
        <v>6</v>
      </c>
      <c r="K9" s="127">
        <f>Project!J5</f>
        <v>7</v>
      </c>
      <c r="L9" s="127">
        <f>Project!K5</f>
        <v>8</v>
      </c>
      <c r="M9" s="127">
        <f>Project!L5</f>
        <v>9</v>
      </c>
      <c r="N9" s="127">
        <f>Project!M5</f>
        <v>10</v>
      </c>
      <c r="O9" s="34" t="s">
        <v>160</v>
      </c>
      <c r="P9" s="18"/>
      <c r="Q9" s="18">
        <f>COUNTA(E9:O9)</f>
        <v>11</v>
      </c>
      <c r="R9" s="18"/>
      <c r="S9" s="18"/>
      <c r="T9" s="18"/>
      <c r="U9" s="18"/>
      <c r="V9" s="18"/>
      <c r="W9" s="18"/>
      <c r="X9" s="18"/>
      <c r="Y9" s="18"/>
      <c r="Z9" s="18"/>
    </row>
    <row r="10" spans="2:26" x14ac:dyDescent="0.2">
      <c r="B10" s="27" t="s">
        <v>45</v>
      </c>
      <c r="C10" s="18"/>
      <c r="D10" s="18"/>
      <c r="E10" s="128">
        <f>Project!D9</f>
        <v>0</v>
      </c>
      <c r="F10" s="128">
        <f>Project!E9</f>
        <v>0</v>
      </c>
      <c r="G10" s="128">
        <f>Project!F9</f>
        <v>0</v>
      </c>
      <c r="H10" s="128">
        <f>Project!G9</f>
        <v>0</v>
      </c>
      <c r="I10" s="128">
        <f>Project!H9</f>
        <v>0</v>
      </c>
      <c r="J10" s="128">
        <f>Project!I9</f>
        <v>0</v>
      </c>
      <c r="K10" s="128">
        <f>Project!J9</f>
        <v>0</v>
      </c>
      <c r="L10" s="128">
        <f>Project!K9</f>
        <v>0</v>
      </c>
      <c r="M10" s="128">
        <f>Project!L9</f>
        <v>0</v>
      </c>
      <c r="N10" s="128">
        <f>Project!M9</f>
        <v>0</v>
      </c>
      <c r="O10" s="41"/>
      <c r="P10" s="18"/>
      <c r="Q10" s="18"/>
      <c r="R10" s="18"/>
      <c r="S10" s="18"/>
      <c r="T10" s="18"/>
      <c r="U10" s="18"/>
      <c r="V10" s="18"/>
      <c r="W10" s="18"/>
      <c r="X10" s="18"/>
      <c r="Y10" s="18"/>
      <c r="Z10" s="18"/>
    </row>
    <row r="11" spans="2:26" x14ac:dyDescent="0.2">
      <c r="B11" s="13"/>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2:26" x14ac:dyDescent="0.2">
      <c r="B12" s="20" t="s">
        <v>73</v>
      </c>
      <c r="C12" s="18"/>
      <c r="D12" s="22" t="s">
        <v>156</v>
      </c>
      <c r="E12" s="18"/>
      <c r="F12" s="18"/>
      <c r="G12" s="18"/>
      <c r="H12" s="18"/>
      <c r="I12" s="18"/>
      <c r="J12" s="18"/>
      <c r="K12" s="18"/>
      <c r="L12" s="18"/>
      <c r="M12" s="18"/>
      <c r="N12" s="18"/>
      <c r="O12" s="18"/>
      <c r="P12" s="18"/>
      <c r="Q12" s="18"/>
      <c r="R12" s="18"/>
      <c r="S12" s="18"/>
      <c r="T12" s="18"/>
      <c r="U12" s="18"/>
      <c r="V12" s="18"/>
      <c r="W12" s="18"/>
      <c r="X12" s="18"/>
      <c r="Y12" s="18"/>
      <c r="Z12" s="18"/>
    </row>
    <row r="13" spans="2:26" x14ac:dyDescent="0.2">
      <c r="B13" s="35" t="s">
        <v>30</v>
      </c>
      <c r="C13" s="18"/>
      <c r="D13" s="22"/>
      <c r="E13" s="28">
        <f>SUM(E14:E17)</f>
        <v>0</v>
      </c>
      <c r="F13" s="28">
        <f t="shared" ref="F13:O13" si="0">SUM(F14:F17)</f>
        <v>0</v>
      </c>
      <c r="G13" s="28">
        <f t="shared" si="0"/>
        <v>0</v>
      </c>
      <c r="H13" s="28">
        <f t="shared" si="0"/>
        <v>0</v>
      </c>
      <c r="I13" s="28">
        <f t="shared" si="0"/>
        <v>0</v>
      </c>
      <c r="J13" s="28">
        <f t="shared" si="0"/>
        <v>0</v>
      </c>
      <c r="K13" s="28">
        <f t="shared" si="0"/>
        <v>0</v>
      </c>
      <c r="L13" s="28">
        <f t="shared" si="0"/>
        <v>0</v>
      </c>
      <c r="M13" s="28">
        <f t="shared" si="0"/>
        <v>0</v>
      </c>
      <c r="N13" s="28">
        <f t="shared" si="0"/>
        <v>0</v>
      </c>
      <c r="O13" s="28">
        <f t="shared" si="0"/>
        <v>0</v>
      </c>
      <c r="P13" s="23"/>
      <c r="Q13" s="28">
        <f>SUM(E13:O13)</f>
        <v>0</v>
      </c>
      <c r="R13" s="18"/>
      <c r="S13" s="18"/>
      <c r="T13" s="18"/>
      <c r="U13" s="18"/>
      <c r="V13" s="18"/>
      <c r="W13" s="18"/>
      <c r="X13" s="18"/>
      <c r="Y13" s="18"/>
      <c r="Z13" s="18"/>
    </row>
    <row r="14" spans="2:26" x14ac:dyDescent="0.2">
      <c r="B14" s="56" t="str">
        <f>Project!B22</f>
        <v>Capital investment costs 1</v>
      </c>
      <c r="C14" s="18"/>
      <c r="D14" s="22" t="s">
        <v>158</v>
      </c>
      <c r="E14" s="45"/>
      <c r="F14" s="45"/>
      <c r="G14" s="45"/>
      <c r="H14" s="45"/>
      <c r="I14" s="45"/>
      <c r="J14" s="45"/>
      <c r="K14" s="45"/>
      <c r="L14" s="45"/>
      <c r="M14" s="45"/>
      <c r="N14" s="45"/>
      <c r="O14" s="45"/>
      <c r="P14" s="23"/>
      <c r="Q14" s="28">
        <f t="shared" ref="Q14:Q82" si="1">SUM(E14:O14)</f>
        <v>0</v>
      </c>
      <c r="R14" s="18"/>
      <c r="S14" s="18"/>
      <c r="T14" s="18"/>
      <c r="U14" s="18"/>
      <c r="V14" s="18"/>
      <c r="W14" s="18"/>
      <c r="X14" s="18"/>
      <c r="Y14" s="18"/>
      <c r="Z14" s="18"/>
    </row>
    <row r="15" spans="2:26" x14ac:dyDescent="0.2">
      <c r="B15" s="56">
        <f>Project!B26</f>
        <v>0</v>
      </c>
      <c r="C15" s="18"/>
      <c r="D15" s="22" t="s">
        <v>158</v>
      </c>
      <c r="E15" s="45"/>
      <c r="F15" s="45"/>
      <c r="G15" s="45"/>
      <c r="H15" s="45"/>
      <c r="I15" s="45"/>
      <c r="J15" s="45"/>
      <c r="K15" s="45"/>
      <c r="L15" s="45"/>
      <c r="M15" s="45"/>
      <c r="N15" s="45"/>
      <c r="O15" s="45"/>
      <c r="P15" s="23"/>
      <c r="Q15" s="28">
        <f t="shared" si="1"/>
        <v>0</v>
      </c>
      <c r="R15" s="18"/>
      <c r="S15" s="18"/>
      <c r="T15" s="18"/>
      <c r="U15" s="18"/>
      <c r="V15" s="18"/>
      <c r="W15" s="18"/>
      <c r="X15" s="18"/>
      <c r="Y15" s="18"/>
      <c r="Z15" s="18"/>
    </row>
    <row r="16" spans="2:26" hidden="1" x14ac:dyDescent="0.2">
      <c r="B16" s="56"/>
      <c r="C16" s="18"/>
      <c r="D16" s="22" t="s">
        <v>158</v>
      </c>
      <c r="E16" s="45"/>
      <c r="F16" s="45"/>
      <c r="G16" s="45"/>
      <c r="H16" s="45"/>
      <c r="I16" s="45"/>
      <c r="J16" s="45"/>
      <c r="K16" s="45"/>
      <c r="L16" s="45"/>
      <c r="M16" s="45"/>
      <c r="N16" s="45"/>
      <c r="O16" s="45"/>
      <c r="P16" s="23"/>
      <c r="Q16" s="28">
        <f t="shared" si="1"/>
        <v>0</v>
      </c>
      <c r="R16" s="18"/>
      <c r="S16" s="18"/>
      <c r="T16" s="18"/>
      <c r="U16" s="18"/>
      <c r="V16" s="18"/>
      <c r="W16" s="18"/>
      <c r="X16" s="18"/>
      <c r="Y16" s="18"/>
      <c r="Z16" s="18"/>
    </row>
    <row r="17" spans="2:26" hidden="1" x14ac:dyDescent="0.2">
      <c r="B17" s="56"/>
      <c r="C17" s="18"/>
      <c r="D17" s="22" t="s">
        <v>158</v>
      </c>
      <c r="E17" s="45"/>
      <c r="F17" s="45"/>
      <c r="G17" s="45"/>
      <c r="H17" s="45"/>
      <c r="I17" s="45"/>
      <c r="J17" s="45"/>
      <c r="K17" s="45"/>
      <c r="L17" s="45"/>
      <c r="M17" s="45"/>
      <c r="N17" s="45"/>
      <c r="O17" s="45"/>
      <c r="P17" s="23"/>
      <c r="Q17" s="28">
        <f t="shared" si="1"/>
        <v>0</v>
      </c>
      <c r="R17" s="18"/>
      <c r="S17" s="18"/>
      <c r="T17" s="18"/>
      <c r="U17" s="18"/>
      <c r="V17" s="18"/>
      <c r="W17" s="18"/>
      <c r="X17" s="18"/>
      <c r="Y17" s="18"/>
      <c r="Z17" s="18"/>
    </row>
    <row r="18" spans="2:26" x14ac:dyDescent="0.2">
      <c r="B18" s="13"/>
      <c r="C18" s="18"/>
      <c r="D18" s="22"/>
      <c r="E18" s="23"/>
      <c r="F18" s="23"/>
      <c r="G18" s="23"/>
      <c r="H18" s="23"/>
      <c r="I18" s="23"/>
      <c r="J18" s="23"/>
      <c r="K18" s="23"/>
      <c r="L18" s="23"/>
      <c r="M18" s="23"/>
      <c r="N18" s="23"/>
      <c r="O18" s="23"/>
      <c r="P18" s="23"/>
      <c r="Q18" s="23"/>
      <c r="R18" s="18"/>
      <c r="S18" s="18"/>
      <c r="T18" s="18"/>
      <c r="U18" s="18"/>
      <c r="V18" s="18"/>
      <c r="W18" s="18"/>
      <c r="X18" s="18"/>
      <c r="Y18" s="18"/>
      <c r="Z18" s="18"/>
    </row>
    <row r="19" spans="2:26" x14ac:dyDescent="0.2">
      <c r="B19" s="35" t="s">
        <v>33</v>
      </c>
      <c r="C19" s="18"/>
      <c r="D19" s="22"/>
      <c r="E19" s="28">
        <f>E20+E25</f>
        <v>0</v>
      </c>
      <c r="F19" s="28">
        <f t="shared" ref="F19:O19" si="2">F20+F25</f>
        <v>0</v>
      </c>
      <c r="G19" s="28">
        <f t="shared" si="2"/>
        <v>0</v>
      </c>
      <c r="H19" s="28">
        <f t="shared" si="2"/>
        <v>0</v>
      </c>
      <c r="I19" s="28">
        <f t="shared" si="2"/>
        <v>0</v>
      </c>
      <c r="J19" s="28">
        <f t="shared" si="2"/>
        <v>0</v>
      </c>
      <c r="K19" s="28">
        <f t="shared" si="2"/>
        <v>0</v>
      </c>
      <c r="L19" s="28">
        <f t="shared" si="2"/>
        <v>0</v>
      </c>
      <c r="M19" s="28">
        <f t="shared" si="2"/>
        <v>0</v>
      </c>
      <c r="N19" s="28">
        <f t="shared" si="2"/>
        <v>0</v>
      </c>
      <c r="O19" s="28">
        <f t="shared" si="2"/>
        <v>0</v>
      </c>
      <c r="P19" s="23"/>
      <c r="Q19" s="28">
        <f t="shared" si="1"/>
        <v>0</v>
      </c>
      <c r="R19" s="18"/>
      <c r="S19" s="18"/>
      <c r="T19" s="18"/>
      <c r="U19" s="18"/>
      <c r="V19" s="18"/>
      <c r="W19" s="18"/>
      <c r="X19" s="18"/>
      <c r="Y19" s="18"/>
      <c r="Z19" s="18"/>
    </row>
    <row r="20" spans="2:26" x14ac:dyDescent="0.2">
      <c r="B20" s="57" t="s">
        <v>34</v>
      </c>
      <c r="C20" s="18"/>
      <c r="D20" s="22"/>
      <c r="E20" s="28">
        <f>SUM(E21:E24)</f>
        <v>0</v>
      </c>
      <c r="F20" s="28">
        <f t="shared" ref="F20:O20" si="3">SUM(F21:F24)</f>
        <v>0</v>
      </c>
      <c r="G20" s="28">
        <f t="shared" si="3"/>
        <v>0</v>
      </c>
      <c r="H20" s="28">
        <f t="shared" si="3"/>
        <v>0</v>
      </c>
      <c r="I20" s="28">
        <f t="shared" si="3"/>
        <v>0</v>
      </c>
      <c r="J20" s="28">
        <f t="shared" si="3"/>
        <v>0</v>
      </c>
      <c r="K20" s="28">
        <f t="shared" si="3"/>
        <v>0</v>
      </c>
      <c r="L20" s="28">
        <f t="shared" si="3"/>
        <v>0</v>
      </c>
      <c r="M20" s="28">
        <f t="shared" si="3"/>
        <v>0</v>
      </c>
      <c r="N20" s="28">
        <f t="shared" si="3"/>
        <v>0</v>
      </c>
      <c r="O20" s="28">
        <f t="shared" si="3"/>
        <v>0</v>
      </c>
      <c r="P20" s="23"/>
      <c r="Q20" s="28">
        <f t="shared" si="1"/>
        <v>0</v>
      </c>
      <c r="R20" s="18"/>
      <c r="S20" s="18"/>
      <c r="T20" s="18"/>
      <c r="U20" s="18"/>
      <c r="V20" s="18"/>
      <c r="W20" s="18"/>
      <c r="X20" s="18"/>
      <c r="Y20" s="18"/>
      <c r="Z20" s="18"/>
    </row>
    <row r="21" spans="2:26" x14ac:dyDescent="0.2">
      <c r="B21" s="56" t="str">
        <f>Project!B29</f>
        <v>Variable implementation costs 1</v>
      </c>
      <c r="C21" s="18"/>
      <c r="D21" s="22" t="s">
        <v>158</v>
      </c>
      <c r="E21" s="45"/>
      <c r="F21" s="45"/>
      <c r="G21" s="45"/>
      <c r="H21" s="45"/>
      <c r="I21" s="45"/>
      <c r="J21" s="45"/>
      <c r="K21" s="45"/>
      <c r="L21" s="45"/>
      <c r="M21" s="45"/>
      <c r="N21" s="45"/>
      <c r="O21" s="45"/>
      <c r="P21" s="23"/>
      <c r="Q21" s="28">
        <f t="shared" si="1"/>
        <v>0</v>
      </c>
      <c r="R21" s="18"/>
      <c r="S21" s="18"/>
      <c r="T21" s="18"/>
      <c r="U21" s="18"/>
      <c r="V21" s="18"/>
      <c r="W21" s="18"/>
      <c r="X21" s="18"/>
      <c r="Y21" s="18"/>
      <c r="Z21" s="18"/>
    </row>
    <row r="22" spans="2:26" x14ac:dyDescent="0.2">
      <c r="B22" s="56">
        <f>Project!B30</f>
        <v>0</v>
      </c>
      <c r="C22" s="18"/>
      <c r="D22" s="22" t="s">
        <v>158</v>
      </c>
      <c r="E22" s="45"/>
      <c r="F22" s="45"/>
      <c r="G22" s="45"/>
      <c r="H22" s="45"/>
      <c r="I22" s="45"/>
      <c r="J22" s="45"/>
      <c r="K22" s="45"/>
      <c r="L22" s="45"/>
      <c r="M22" s="45"/>
      <c r="N22" s="45"/>
      <c r="O22" s="45"/>
      <c r="P22" s="23"/>
      <c r="Q22" s="28">
        <f t="shared" si="1"/>
        <v>0</v>
      </c>
      <c r="R22" s="18"/>
      <c r="S22" s="18"/>
      <c r="T22" s="18"/>
      <c r="U22" s="18"/>
      <c r="V22" s="18"/>
      <c r="W22" s="18"/>
      <c r="X22" s="18"/>
      <c r="Y22" s="18"/>
      <c r="Z22" s="18"/>
    </row>
    <row r="23" spans="2:26" hidden="1" x14ac:dyDescent="0.2">
      <c r="B23" s="56"/>
      <c r="C23" s="18"/>
      <c r="D23" s="22" t="s">
        <v>158</v>
      </c>
      <c r="E23" s="45"/>
      <c r="F23" s="45"/>
      <c r="G23" s="45"/>
      <c r="H23" s="45"/>
      <c r="I23" s="45"/>
      <c r="J23" s="45"/>
      <c r="K23" s="45"/>
      <c r="L23" s="45"/>
      <c r="M23" s="45"/>
      <c r="N23" s="45"/>
      <c r="O23" s="45"/>
      <c r="P23" s="23"/>
      <c r="Q23" s="28">
        <f t="shared" si="1"/>
        <v>0</v>
      </c>
      <c r="R23" s="18"/>
      <c r="S23" s="18"/>
      <c r="T23" s="18"/>
      <c r="U23" s="18"/>
      <c r="V23" s="18"/>
      <c r="W23" s="18"/>
      <c r="X23" s="18"/>
      <c r="Y23" s="18"/>
      <c r="Z23" s="18"/>
    </row>
    <row r="24" spans="2:26" hidden="1" x14ac:dyDescent="0.2">
      <c r="B24" s="56"/>
      <c r="C24" s="18"/>
      <c r="D24" s="22" t="s">
        <v>158</v>
      </c>
      <c r="E24" s="45"/>
      <c r="F24" s="45"/>
      <c r="G24" s="45"/>
      <c r="H24" s="45"/>
      <c r="I24" s="45"/>
      <c r="J24" s="45"/>
      <c r="K24" s="45"/>
      <c r="L24" s="45"/>
      <c r="M24" s="45"/>
      <c r="N24" s="45"/>
      <c r="O24" s="45"/>
      <c r="P24" s="23"/>
      <c r="Q24" s="28">
        <f t="shared" si="1"/>
        <v>0</v>
      </c>
      <c r="R24" s="18"/>
      <c r="S24" s="18"/>
      <c r="T24" s="18"/>
      <c r="U24" s="18"/>
      <c r="V24" s="18"/>
      <c r="W24" s="18"/>
      <c r="X24" s="18"/>
      <c r="Y24" s="18"/>
      <c r="Z24" s="18"/>
    </row>
    <row r="25" spans="2:26" x14ac:dyDescent="0.2">
      <c r="B25" s="57" t="s">
        <v>37</v>
      </c>
      <c r="C25" s="18"/>
      <c r="D25" s="22"/>
      <c r="E25" s="28">
        <f>SUM(E26:E29)</f>
        <v>0</v>
      </c>
      <c r="F25" s="28">
        <f t="shared" ref="F25:O25" si="4">SUM(F26:F29)</f>
        <v>0</v>
      </c>
      <c r="G25" s="28">
        <f t="shared" si="4"/>
        <v>0</v>
      </c>
      <c r="H25" s="28">
        <f t="shared" si="4"/>
        <v>0</v>
      </c>
      <c r="I25" s="28">
        <f t="shared" si="4"/>
        <v>0</v>
      </c>
      <c r="J25" s="28">
        <f t="shared" si="4"/>
        <v>0</v>
      </c>
      <c r="K25" s="28">
        <f t="shared" si="4"/>
        <v>0</v>
      </c>
      <c r="L25" s="28">
        <f t="shared" si="4"/>
        <v>0</v>
      </c>
      <c r="M25" s="28">
        <f t="shared" si="4"/>
        <v>0</v>
      </c>
      <c r="N25" s="28">
        <f t="shared" si="4"/>
        <v>0</v>
      </c>
      <c r="O25" s="28">
        <f t="shared" si="4"/>
        <v>0</v>
      </c>
      <c r="P25" s="23"/>
      <c r="Q25" s="28">
        <f t="shared" si="1"/>
        <v>0</v>
      </c>
      <c r="R25" s="18"/>
      <c r="S25" s="18"/>
      <c r="T25" s="18"/>
      <c r="U25" s="18"/>
      <c r="V25" s="18"/>
      <c r="W25" s="18"/>
      <c r="X25" s="18"/>
      <c r="Y25" s="18"/>
      <c r="Z25" s="18"/>
    </row>
    <row r="26" spans="2:26" x14ac:dyDescent="0.2">
      <c r="B26" s="56" t="str">
        <f>Project!B32</f>
        <v>Variable implementation costs 2</v>
      </c>
      <c r="C26" s="18"/>
      <c r="D26" s="22" t="s">
        <v>158</v>
      </c>
      <c r="E26" s="45"/>
      <c r="F26" s="45"/>
      <c r="G26" s="45"/>
      <c r="H26" s="45"/>
      <c r="I26" s="45"/>
      <c r="J26" s="45"/>
      <c r="K26" s="45"/>
      <c r="L26" s="45"/>
      <c r="M26" s="45"/>
      <c r="N26" s="45"/>
      <c r="O26" s="45"/>
      <c r="P26" s="23"/>
      <c r="Q26" s="28">
        <f t="shared" si="1"/>
        <v>0</v>
      </c>
      <c r="R26" s="18"/>
      <c r="S26" s="18"/>
      <c r="T26" s="18"/>
      <c r="U26" s="18"/>
      <c r="V26" s="18"/>
      <c r="W26" s="18"/>
      <c r="X26" s="18"/>
      <c r="Y26" s="18"/>
      <c r="Z26" s="18"/>
    </row>
    <row r="27" spans="2:26" x14ac:dyDescent="0.2">
      <c r="B27" s="56" t="str">
        <f>Project!B35</f>
        <v>Fixed implementation costs 1</v>
      </c>
      <c r="C27" s="18"/>
      <c r="D27" s="22" t="s">
        <v>158</v>
      </c>
      <c r="E27" s="45"/>
      <c r="F27" s="45"/>
      <c r="G27" s="45"/>
      <c r="H27" s="45"/>
      <c r="I27" s="45"/>
      <c r="J27" s="45"/>
      <c r="K27" s="45"/>
      <c r="L27" s="45"/>
      <c r="M27" s="45"/>
      <c r="N27" s="45"/>
      <c r="O27" s="45"/>
      <c r="P27" s="23"/>
      <c r="Q27" s="28">
        <f t="shared" si="1"/>
        <v>0</v>
      </c>
      <c r="R27" s="18"/>
      <c r="S27" s="18"/>
      <c r="T27" s="18"/>
      <c r="U27" s="18"/>
      <c r="V27" s="18"/>
      <c r="W27" s="18"/>
      <c r="X27" s="18"/>
      <c r="Y27" s="18"/>
      <c r="Z27" s="18"/>
    </row>
    <row r="28" spans="2:26" hidden="1" x14ac:dyDescent="0.2">
      <c r="B28" s="56"/>
      <c r="C28" s="18"/>
      <c r="D28" s="22" t="s">
        <v>158</v>
      </c>
      <c r="E28" s="45"/>
      <c r="F28" s="45"/>
      <c r="G28" s="45"/>
      <c r="H28" s="45"/>
      <c r="I28" s="45"/>
      <c r="J28" s="45"/>
      <c r="K28" s="45"/>
      <c r="L28" s="45"/>
      <c r="M28" s="45"/>
      <c r="N28" s="45"/>
      <c r="O28" s="45"/>
      <c r="P28" s="23"/>
      <c r="Q28" s="28">
        <f t="shared" si="1"/>
        <v>0</v>
      </c>
      <c r="R28" s="18"/>
      <c r="S28" s="18"/>
      <c r="T28" s="18"/>
      <c r="U28" s="18"/>
      <c r="V28" s="18"/>
      <c r="W28" s="18"/>
      <c r="X28" s="18"/>
      <c r="Y28" s="18"/>
      <c r="Z28" s="18"/>
    </row>
    <row r="29" spans="2:26" hidden="1" x14ac:dyDescent="0.2">
      <c r="B29" s="56"/>
      <c r="C29" s="18"/>
      <c r="D29" s="22" t="s">
        <v>158</v>
      </c>
      <c r="E29" s="45"/>
      <c r="F29" s="45"/>
      <c r="G29" s="45"/>
      <c r="H29" s="45"/>
      <c r="I29" s="45"/>
      <c r="J29" s="45"/>
      <c r="K29" s="45"/>
      <c r="L29" s="45"/>
      <c r="M29" s="45"/>
      <c r="N29" s="45"/>
      <c r="O29" s="45"/>
      <c r="P29" s="23"/>
      <c r="Q29" s="28">
        <f t="shared" si="1"/>
        <v>0</v>
      </c>
      <c r="R29" s="18"/>
      <c r="S29" s="18"/>
      <c r="T29" s="18"/>
      <c r="U29" s="18"/>
      <c r="V29" s="18"/>
      <c r="W29" s="18"/>
      <c r="X29" s="18"/>
      <c r="Y29" s="18"/>
      <c r="Z29" s="18"/>
    </row>
    <row r="30" spans="2:26" x14ac:dyDescent="0.2">
      <c r="B30" s="13"/>
      <c r="C30" s="18"/>
      <c r="D30" s="22"/>
      <c r="E30" s="23"/>
      <c r="F30" s="23"/>
      <c r="G30" s="23"/>
      <c r="H30" s="23"/>
      <c r="I30" s="23"/>
      <c r="J30" s="23"/>
      <c r="K30" s="23"/>
      <c r="L30" s="23"/>
      <c r="M30" s="23"/>
      <c r="N30" s="23"/>
      <c r="O30" s="23"/>
      <c r="P30" s="23"/>
      <c r="Q30" s="23"/>
      <c r="R30" s="18"/>
      <c r="S30" s="18"/>
      <c r="T30" s="18"/>
      <c r="U30" s="18"/>
      <c r="V30" s="18"/>
      <c r="W30" s="18"/>
      <c r="X30" s="18"/>
      <c r="Y30" s="18"/>
      <c r="Z30" s="18"/>
    </row>
    <row r="31" spans="2:26" x14ac:dyDescent="0.2">
      <c r="B31" s="35" t="s">
        <v>47</v>
      </c>
      <c r="C31" s="18"/>
      <c r="D31" s="22"/>
      <c r="E31" s="28">
        <f>SUM(E32:E35)</f>
        <v>0</v>
      </c>
      <c r="F31" s="28">
        <f t="shared" ref="F31:O31" si="5">SUM(F32:F35)</f>
        <v>0</v>
      </c>
      <c r="G31" s="28">
        <f t="shared" si="5"/>
        <v>0</v>
      </c>
      <c r="H31" s="28">
        <f t="shared" si="5"/>
        <v>0</v>
      </c>
      <c r="I31" s="28">
        <f t="shared" si="5"/>
        <v>0</v>
      </c>
      <c r="J31" s="28">
        <f t="shared" si="5"/>
        <v>0</v>
      </c>
      <c r="K31" s="28">
        <f t="shared" si="5"/>
        <v>0</v>
      </c>
      <c r="L31" s="28">
        <f t="shared" si="5"/>
        <v>0</v>
      </c>
      <c r="M31" s="28">
        <f t="shared" si="5"/>
        <v>0</v>
      </c>
      <c r="N31" s="28">
        <f t="shared" si="5"/>
        <v>0</v>
      </c>
      <c r="O31" s="28">
        <f t="shared" si="5"/>
        <v>0</v>
      </c>
      <c r="P31" s="23"/>
      <c r="Q31" s="28">
        <f t="shared" si="1"/>
        <v>0</v>
      </c>
      <c r="R31" s="18"/>
      <c r="S31" s="18"/>
      <c r="T31" s="18"/>
      <c r="U31" s="18"/>
      <c r="V31" s="18"/>
      <c r="W31" s="18"/>
      <c r="X31" s="18"/>
      <c r="Y31" s="18"/>
      <c r="Z31" s="18"/>
    </row>
    <row r="32" spans="2:26" x14ac:dyDescent="0.2">
      <c r="B32" s="60" t="s">
        <v>74</v>
      </c>
      <c r="C32" s="18"/>
      <c r="D32" s="22" t="s">
        <v>157</v>
      </c>
      <c r="E32" s="63">
        <f t="shared" ref="E32:L32" si="6">E86</f>
        <v>0</v>
      </c>
      <c r="F32" s="63">
        <f t="shared" si="6"/>
        <v>0</v>
      </c>
      <c r="G32" s="63">
        <f t="shared" si="6"/>
        <v>0</v>
      </c>
      <c r="H32" s="63">
        <f t="shared" si="6"/>
        <v>0</v>
      </c>
      <c r="I32" s="63">
        <f t="shared" si="6"/>
        <v>0</v>
      </c>
      <c r="J32" s="63">
        <f t="shared" si="6"/>
        <v>0</v>
      </c>
      <c r="K32" s="63">
        <f t="shared" si="6"/>
        <v>0</v>
      </c>
      <c r="L32" s="63">
        <f t="shared" si="6"/>
        <v>0</v>
      </c>
      <c r="M32" s="63">
        <f t="shared" ref="M32" si="7">M86</f>
        <v>0</v>
      </c>
      <c r="N32" s="63">
        <f>N86</f>
        <v>0</v>
      </c>
      <c r="O32" s="63">
        <f t="shared" ref="O32" si="8">O67</f>
        <v>0</v>
      </c>
      <c r="P32" s="23"/>
      <c r="Q32" s="28">
        <f t="shared" si="1"/>
        <v>0</v>
      </c>
      <c r="R32" s="18"/>
      <c r="S32" s="18"/>
      <c r="T32" s="18"/>
      <c r="U32" s="18"/>
      <c r="V32" s="18"/>
      <c r="W32" s="18"/>
      <c r="X32" s="18"/>
      <c r="Y32" s="18"/>
      <c r="Z32" s="18"/>
    </row>
    <row r="33" spans="1:26" x14ac:dyDescent="0.2">
      <c r="B33" s="56">
        <f>Project!B17</f>
        <v>0</v>
      </c>
      <c r="C33" s="18"/>
      <c r="D33" s="22" t="s">
        <v>157</v>
      </c>
      <c r="E33" s="45"/>
      <c r="F33" s="45"/>
      <c r="G33" s="45"/>
      <c r="H33" s="45"/>
      <c r="I33" s="45"/>
      <c r="J33" s="45"/>
      <c r="K33" s="45"/>
      <c r="L33" s="45"/>
      <c r="M33" s="45"/>
      <c r="N33" s="45"/>
      <c r="O33" s="45"/>
      <c r="P33" s="23"/>
      <c r="Q33" s="28">
        <f t="shared" si="1"/>
        <v>0</v>
      </c>
      <c r="R33" s="18"/>
      <c r="S33" s="18"/>
      <c r="T33" s="18"/>
      <c r="U33" s="18"/>
      <c r="V33" s="18"/>
      <c r="W33" s="18"/>
      <c r="X33" s="18"/>
      <c r="Y33" s="18"/>
      <c r="Z33" s="18"/>
    </row>
    <row r="34" spans="1:26" x14ac:dyDescent="0.2">
      <c r="B34" s="56" t="str">
        <f>Project!B18</f>
        <v>Revenue 2</v>
      </c>
      <c r="C34" s="18"/>
      <c r="D34" s="22" t="s">
        <v>157</v>
      </c>
      <c r="E34" s="45"/>
      <c r="F34" s="45"/>
      <c r="G34" s="45"/>
      <c r="H34" s="45"/>
      <c r="I34" s="45"/>
      <c r="J34" s="45"/>
      <c r="K34" s="45"/>
      <c r="L34" s="45"/>
      <c r="M34" s="45"/>
      <c r="N34" s="45"/>
      <c r="O34" s="45"/>
      <c r="P34" s="23"/>
      <c r="Q34" s="28">
        <f t="shared" si="1"/>
        <v>0</v>
      </c>
      <c r="R34" s="18"/>
      <c r="S34" s="18"/>
      <c r="T34" s="18"/>
      <c r="U34" s="18"/>
      <c r="V34" s="18"/>
      <c r="W34" s="18"/>
      <c r="X34" s="18"/>
      <c r="Y34" s="18"/>
      <c r="Z34" s="18"/>
    </row>
    <row r="35" spans="1:26" hidden="1" x14ac:dyDescent="0.2">
      <c r="B35" s="56"/>
      <c r="C35" s="18"/>
      <c r="D35" s="22" t="s">
        <v>157</v>
      </c>
      <c r="E35" s="45"/>
      <c r="F35" s="45"/>
      <c r="G35" s="45"/>
      <c r="H35" s="45"/>
      <c r="I35" s="45"/>
      <c r="J35" s="45"/>
      <c r="K35" s="45"/>
      <c r="L35" s="45"/>
      <c r="M35" s="45"/>
      <c r="N35" s="45"/>
      <c r="O35" s="45"/>
      <c r="P35" s="23"/>
      <c r="Q35" s="28">
        <f t="shared" si="1"/>
        <v>0</v>
      </c>
      <c r="R35" s="18"/>
      <c r="S35" s="18"/>
      <c r="T35" s="18"/>
      <c r="U35" s="18"/>
      <c r="V35" s="18"/>
      <c r="W35" s="18"/>
      <c r="X35" s="18"/>
      <c r="Y35" s="18"/>
      <c r="Z35" s="18"/>
    </row>
    <row r="36" spans="1:26" x14ac:dyDescent="0.2">
      <c r="B36" s="13"/>
      <c r="C36" s="18"/>
      <c r="D36" s="18"/>
      <c r="E36" s="23"/>
      <c r="F36" s="23"/>
      <c r="G36" s="23"/>
      <c r="H36" s="23"/>
      <c r="I36" s="23"/>
      <c r="J36" s="23"/>
      <c r="K36" s="23"/>
      <c r="L36" s="23"/>
      <c r="M36" s="23"/>
      <c r="N36" s="23"/>
      <c r="O36" s="23"/>
      <c r="P36" s="23"/>
      <c r="Q36" s="23"/>
      <c r="R36" s="18"/>
      <c r="S36" s="18"/>
      <c r="T36" s="18"/>
      <c r="U36" s="18"/>
      <c r="V36" s="18"/>
      <c r="W36" s="18"/>
      <c r="X36" s="18"/>
      <c r="Y36" s="18"/>
      <c r="Z36" s="18"/>
    </row>
    <row r="37" spans="1:26" ht="12" customHeight="1" x14ac:dyDescent="0.2">
      <c r="B37" s="35" t="s">
        <v>73</v>
      </c>
      <c r="C37" s="18"/>
      <c r="D37" s="18"/>
      <c r="E37" s="28">
        <f t="shared" ref="E37:O37" si="9">E13+E19+E31</f>
        <v>0</v>
      </c>
      <c r="F37" s="28">
        <f t="shared" si="9"/>
        <v>0</v>
      </c>
      <c r="G37" s="28">
        <f t="shared" si="9"/>
        <v>0</v>
      </c>
      <c r="H37" s="28">
        <f t="shared" si="9"/>
        <v>0</v>
      </c>
      <c r="I37" s="28">
        <f t="shared" si="9"/>
        <v>0</v>
      </c>
      <c r="J37" s="28">
        <f t="shared" si="9"/>
        <v>0</v>
      </c>
      <c r="K37" s="28">
        <f t="shared" si="9"/>
        <v>0</v>
      </c>
      <c r="L37" s="28">
        <f t="shared" si="9"/>
        <v>0</v>
      </c>
      <c r="M37" s="28">
        <f t="shared" si="9"/>
        <v>0</v>
      </c>
      <c r="N37" s="28">
        <f t="shared" si="9"/>
        <v>0</v>
      </c>
      <c r="O37" s="28">
        <f t="shared" si="9"/>
        <v>0</v>
      </c>
      <c r="P37" s="23"/>
      <c r="Q37" s="28">
        <f>SUM(E37:O37)</f>
        <v>0</v>
      </c>
      <c r="R37" s="18"/>
      <c r="S37" s="18"/>
      <c r="T37" s="18"/>
      <c r="U37" s="18"/>
      <c r="V37" s="18"/>
      <c r="W37" s="18"/>
      <c r="X37" s="18"/>
      <c r="Y37" s="18"/>
      <c r="Z37" s="18"/>
    </row>
    <row r="38" spans="1:26" ht="12" customHeight="1" x14ac:dyDescent="0.2">
      <c r="B38" s="13"/>
      <c r="C38" s="18"/>
      <c r="D38" s="18"/>
      <c r="E38" s="18"/>
      <c r="F38" s="18"/>
      <c r="G38" s="18"/>
      <c r="H38" s="18"/>
      <c r="I38" s="18"/>
      <c r="J38" s="18"/>
      <c r="K38" s="18"/>
      <c r="L38" s="18"/>
      <c r="M38" s="18"/>
      <c r="N38" s="18"/>
      <c r="O38" s="18"/>
      <c r="P38" s="18"/>
      <c r="Q38" s="140" t="e">
        <f>Q13+Q19+Q33+Q34+Q46-Q55</f>
        <v>#REF!</v>
      </c>
      <c r="R38" s="18"/>
      <c r="S38" s="18"/>
      <c r="T38" s="18"/>
      <c r="U38" s="18"/>
      <c r="V38" s="18"/>
      <c r="W38" s="18"/>
      <c r="X38" s="18"/>
      <c r="Y38" s="18"/>
      <c r="Z38" s="18"/>
    </row>
    <row r="39" spans="1:26" ht="24" customHeight="1" x14ac:dyDescent="0.2">
      <c r="B39" s="25" t="s">
        <v>75</v>
      </c>
      <c r="C39" s="18"/>
      <c r="D39" s="18"/>
      <c r="E39" s="151" t="e">
        <f>IRR(E37:N37,80%)</f>
        <v>#NUM!</v>
      </c>
      <c r="F39" s="18"/>
      <c r="G39" s="18"/>
      <c r="H39" s="18"/>
      <c r="I39" s="18"/>
      <c r="J39" s="18"/>
      <c r="K39" s="18"/>
      <c r="L39" s="18"/>
      <c r="M39" s="18"/>
      <c r="N39" s="18"/>
      <c r="O39" s="18"/>
      <c r="P39" s="18"/>
      <c r="Q39" s="23"/>
      <c r="R39" s="18"/>
      <c r="S39" s="18"/>
      <c r="T39" s="18"/>
      <c r="U39" s="18"/>
      <c r="V39" s="18"/>
      <c r="W39" s="18"/>
      <c r="X39" s="18"/>
      <c r="Y39" s="18"/>
      <c r="Z39" s="18"/>
    </row>
    <row r="40" spans="1:26" x14ac:dyDescent="0.2">
      <c r="B40" s="13"/>
      <c r="C40" s="18"/>
      <c r="D40" s="18"/>
      <c r="E40" s="18"/>
      <c r="F40" s="18"/>
      <c r="G40" s="18"/>
      <c r="H40" s="18"/>
      <c r="I40" s="18"/>
      <c r="J40" s="18"/>
      <c r="K40" s="18"/>
      <c r="L40" s="18"/>
      <c r="M40" s="18"/>
      <c r="N40" s="18"/>
      <c r="O40" s="18"/>
      <c r="P40" s="18"/>
      <c r="Q40" s="23"/>
      <c r="R40" s="18"/>
      <c r="S40" s="18"/>
      <c r="T40" s="18"/>
      <c r="U40" s="18"/>
      <c r="V40" s="18"/>
      <c r="W40" s="18"/>
      <c r="X40" s="18"/>
      <c r="Y40" s="18"/>
      <c r="Z40" s="18"/>
    </row>
    <row r="41" spans="1:26" x14ac:dyDescent="0.2">
      <c r="B41" s="29" t="s">
        <v>52</v>
      </c>
      <c r="C41" s="30"/>
      <c r="D41" s="30"/>
      <c r="E41" s="54">
        <f t="shared" ref="E41:O41" si="10">IFERROR(1/((1+$E$6+E10)^E9),"-")</f>
        <v>1</v>
      </c>
      <c r="F41" s="54">
        <f t="shared" si="10"/>
        <v>1</v>
      </c>
      <c r="G41" s="54">
        <f t="shared" si="10"/>
        <v>1</v>
      </c>
      <c r="H41" s="54">
        <f t="shared" si="10"/>
        <v>1</v>
      </c>
      <c r="I41" s="54">
        <f t="shared" si="10"/>
        <v>1</v>
      </c>
      <c r="J41" s="54">
        <f t="shared" si="10"/>
        <v>1</v>
      </c>
      <c r="K41" s="54">
        <f t="shared" si="10"/>
        <v>1</v>
      </c>
      <c r="L41" s="54">
        <f t="shared" si="10"/>
        <v>1</v>
      </c>
      <c r="M41" s="54">
        <f t="shared" si="10"/>
        <v>1</v>
      </c>
      <c r="N41" s="54">
        <f t="shared" si="10"/>
        <v>1</v>
      </c>
      <c r="O41" s="54" t="str">
        <f t="shared" si="10"/>
        <v>-</v>
      </c>
      <c r="P41" s="18"/>
      <c r="Q41" s="23"/>
      <c r="R41" s="18"/>
      <c r="S41" s="18"/>
      <c r="T41" s="18"/>
      <c r="U41" s="18"/>
      <c r="V41" s="18"/>
      <c r="W41" s="18"/>
      <c r="X41" s="18"/>
      <c r="Y41" s="18"/>
      <c r="Z41" s="18"/>
    </row>
    <row r="42" spans="1:26" x14ac:dyDescent="0.2">
      <c r="B42" s="29" t="s">
        <v>53</v>
      </c>
      <c r="C42" s="30"/>
      <c r="D42" s="30"/>
      <c r="E42" s="55">
        <f>IFERROR(E37*E41,"-")</f>
        <v>0</v>
      </c>
      <c r="F42" s="55">
        <f t="shared" ref="F42:O42" si="11">IFERROR(F37*F41,"-")</f>
        <v>0</v>
      </c>
      <c r="G42" s="55">
        <f t="shared" si="11"/>
        <v>0</v>
      </c>
      <c r="H42" s="55">
        <f t="shared" si="11"/>
        <v>0</v>
      </c>
      <c r="I42" s="55">
        <f t="shared" si="11"/>
        <v>0</v>
      </c>
      <c r="J42" s="55">
        <f t="shared" si="11"/>
        <v>0</v>
      </c>
      <c r="K42" s="55">
        <f t="shared" si="11"/>
        <v>0</v>
      </c>
      <c r="L42" s="55">
        <f t="shared" si="11"/>
        <v>0</v>
      </c>
      <c r="M42" s="55">
        <f t="shared" si="11"/>
        <v>0</v>
      </c>
      <c r="N42" s="55">
        <f t="shared" si="11"/>
        <v>0</v>
      </c>
      <c r="O42" s="55" t="str">
        <f t="shared" si="11"/>
        <v>-</v>
      </c>
      <c r="P42" s="23"/>
      <c r="Q42" s="28">
        <f t="shared" si="1"/>
        <v>0</v>
      </c>
      <c r="R42" s="18"/>
      <c r="S42" s="18"/>
      <c r="T42" s="18"/>
      <c r="U42" s="18"/>
      <c r="V42" s="18"/>
      <c r="W42" s="18"/>
      <c r="X42" s="18"/>
      <c r="Y42" s="18"/>
      <c r="Z42" s="18"/>
    </row>
    <row r="43" spans="1:26" x14ac:dyDescent="0.2">
      <c r="B43" s="13"/>
      <c r="C43" s="18"/>
      <c r="D43" s="18"/>
      <c r="E43" s="23"/>
      <c r="F43" s="23"/>
      <c r="G43" s="23"/>
      <c r="H43" s="23"/>
      <c r="I43" s="23"/>
      <c r="J43" s="23"/>
      <c r="K43" s="23"/>
      <c r="L43" s="23"/>
      <c r="M43" s="23"/>
      <c r="N43" s="23"/>
      <c r="O43" s="23"/>
      <c r="P43" s="23"/>
      <c r="Q43" s="23"/>
      <c r="R43" s="18"/>
      <c r="S43" s="18"/>
      <c r="T43" s="18"/>
      <c r="U43" s="18"/>
      <c r="V43" s="18"/>
      <c r="W43" s="18"/>
      <c r="X43" s="18"/>
      <c r="Y43" s="18"/>
      <c r="Z43" s="18"/>
    </row>
    <row r="44" spans="1:26" ht="24" x14ac:dyDescent="0.2">
      <c r="A44" s="132"/>
      <c r="B44" s="25" t="s">
        <v>76</v>
      </c>
      <c r="C44" s="18"/>
      <c r="D44" s="18"/>
      <c r="E44" s="149">
        <f>SUM(E42:O42)</f>
        <v>0</v>
      </c>
      <c r="F44" s="23"/>
      <c r="G44" s="23"/>
      <c r="H44" s="23"/>
      <c r="I44" s="23"/>
      <c r="J44" s="23"/>
      <c r="K44" s="23"/>
      <c r="L44" s="23"/>
      <c r="M44" s="23"/>
      <c r="N44" s="23"/>
      <c r="O44" s="23"/>
      <c r="P44" s="23"/>
      <c r="Q44" s="23"/>
      <c r="R44" s="18"/>
      <c r="S44" s="18"/>
      <c r="T44" s="18"/>
      <c r="U44" s="18"/>
      <c r="V44" s="18"/>
      <c r="W44" s="18"/>
      <c r="X44" s="18"/>
      <c r="Y44" s="18"/>
      <c r="Z44" s="18"/>
    </row>
    <row r="45" spans="1:26" s="49" customFormat="1" ht="12" customHeight="1" x14ac:dyDescent="0.2">
      <c r="A45" s="132"/>
      <c r="B45" s="46"/>
      <c r="C45" s="47"/>
      <c r="D45" s="47"/>
      <c r="E45" s="48"/>
      <c r="F45" s="59"/>
      <c r="G45" s="59"/>
      <c r="H45" s="59"/>
      <c r="I45" s="59"/>
      <c r="J45" s="59"/>
      <c r="K45" s="59"/>
      <c r="L45" s="59"/>
      <c r="M45" s="59"/>
      <c r="N45" s="59"/>
      <c r="O45" s="59"/>
      <c r="P45" s="59"/>
      <c r="Q45" s="59"/>
      <c r="R45" s="47"/>
      <c r="S45" s="47"/>
      <c r="T45" s="47"/>
      <c r="U45" s="47"/>
      <c r="V45" s="47"/>
      <c r="W45" s="47"/>
      <c r="X45" s="47"/>
      <c r="Y45" s="47"/>
      <c r="Z45" s="47"/>
    </row>
    <row r="46" spans="1:26" s="49" customFormat="1" ht="12" customHeight="1" x14ac:dyDescent="0.2">
      <c r="A46" s="132"/>
      <c r="B46" s="142" t="s">
        <v>77</v>
      </c>
      <c r="C46" s="47"/>
      <c r="D46" s="47"/>
      <c r="E46" s="28">
        <f>SUM(E47:E49)</f>
        <v>0</v>
      </c>
      <c r="F46" s="28">
        <f t="shared" ref="F46:O46" si="12">SUM(F47:F49)</f>
        <v>0</v>
      </c>
      <c r="G46" s="28">
        <f t="shared" si="12"/>
        <v>0</v>
      </c>
      <c r="H46" s="28">
        <f t="shared" si="12"/>
        <v>0</v>
      </c>
      <c r="I46" s="28">
        <f t="shared" si="12"/>
        <v>0</v>
      </c>
      <c r="J46" s="28">
        <f t="shared" si="12"/>
        <v>0</v>
      </c>
      <c r="K46" s="28">
        <f t="shared" si="12"/>
        <v>0</v>
      </c>
      <c r="L46" s="28">
        <f t="shared" si="12"/>
        <v>0</v>
      </c>
      <c r="M46" s="28">
        <f t="shared" si="12"/>
        <v>0</v>
      </c>
      <c r="N46" s="28">
        <f t="shared" si="12"/>
        <v>0</v>
      </c>
      <c r="O46" s="28" t="e">
        <f t="shared" si="12"/>
        <v>#REF!</v>
      </c>
      <c r="P46" s="23"/>
      <c r="Q46" s="28" t="e">
        <f t="shared" ref="Q46:Q49" si="13">SUM(E46:O46)</f>
        <v>#REF!</v>
      </c>
      <c r="R46" s="47"/>
      <c r="S46" s="47"/>
      <c r="T46" s="47"/>
      <c r="U46" s="47"/>
      <c r="V46" s="47"/>
      <c r="W46" s="47"/>
      <c r="X46" s="47"/>
      <c r="Y46" s="47"/>
      <c r="Z46" s="47"/>
    </row>
    <row r="47" spans="1:26" s="49" customFormat="1" ht="12" customHeight="1" x14ac:dyDescent="0.2">
      <c r="A47" s="132"/>
      <c r="B47" s="143" t="s">
        <v>57</v>
      </c>
      <c r="C47" s="47"/>
      <c r="D47" s="47"/>
      <c r="E47" s="45"/>
      <c r="F47" s="45"/>
      <c r="G47" s="45"/>
      <c r="H47" s="45"/>
      <c r="I47" s="45"/>
      <c r="J47" s="45"/>
      <c r="K47" s="45"/>
      <c r="L47" s="45"/>
      <c r="M47" s="45"/>
      <c r="N47" s="45"/>
      <c r="O47" s="45"/>
      <c r="P47" s="23"/>
      <c r="Q47" s="28">
        <f t="shared" si="13"/>
        <v>0</v>
      </c>
      <c r="R47" s="47"/>
      <c r="S47" s="47"/>
      <c r="T47" s="47"/>
      <c r="U47" s="47"/>
      <c r="V47" s="47"/>
      <c r="W47" s="47"/>
      <c r="X47" s="47"/>
      <c r="Y47" s="47"/>
      <c r="Z47" s="47"/>
    </row>
    <row r="48" spans="1:26" s="49" customFormat="1" ht="12" customHeight="1" x14ac:dyDescent="0.2">
      <c r="A48" s="132"/>
      <c r="B48" s="143" t="s">
        <v>58</v>
      </c>
      <c r="C48" s="47"/>
      <c r="D48" s="47"/>
      <c r="E48" s="45"/>
      <c r="F48" s="45"/>
      <c r="G48" s="45"/>
      <c r="H48" s="45"/>
      <c r="I48" s="45"/>
      <c r="J48" s="45"/>
      <c r="K48" s="45"/>
      <c r="L48" s="45"/>
      <c r="M48" s="45"/>
      <c r="N48" s="45"/>
      <c r="O48" s="45"/>
      <c r="P48" s="23"/>
      <c r="Q48" s="28">
        <f t="shared" si="13"/>
        <v>0</v>
      </c>
      <c r="R48" s="47"/>
      <c r="S48" s="47"/>
      <c r="T48" s="47"/>
      <c r="U48" s="47"/>
      <c r="V48" s="47"/>
      <c r="W48" s="47"/>
      <c r="X48" s="47"/>
      <c r="Y48" s="47"/>
      <c r="Z48" s="47"/>
    </row>
    <row r="49" spans="1:26" s="49" customFormat="1" ht="12" customHeight="1" x14ac:dyDescent="0.2">
      <c r="A49" s="132"/>
      <c r="B49" s="143" t="s">
        <v>59</v>
      </c>
      <c r="C49" s="47"/>
      <c r="D49" s="47"/>
      <c r="E49" s="45"/>
      <c r="F49" s="45"/>
      <c r="G49" s="45"/>
      <c r="H49" s="45"/>
      <c r="I49" s="45"/>
      <c r="J49" s="45"/>
      <c r="K49" s="45"/>
      <c r="L49" s="45"/>
      <c r="M49" s="45"/>
      <c r="N49" s="45"/>
      <c r="O49" s="45" t="e">
        <f>(-O33*#REF!*#REF!)+(-O33*#REF!*#REF!)</f>
        <v>#REF!</v>
      </c>
      <c r="P49" s="23"/>
      <c r="Q49" s="28" t="e">
        <f t="shared" si="13"/>
        <v>#REF!</v>
      </c>
      <c r="R49" s="47"/>
      <c r="S49" s="47"/>
      <c r="T49" s="47"/>
      <c r="U49" s="47"/>
      <c r="V49" s="47"/>
      <c r="W49" s="47"/>
      <c r="X49" s="47"/>
      <c r="Y49" s="47"/>
      <c r="Z49" s="47"/>
    </row>
    <row r="50" spans="1:26" s="49" customFormat="1" ht="12" customHeight="1" x14ac:dyDescent="0.2">
      <c r="A50" s="132"/>
      <c r="B50" s="13"/>
      <c r="C50" s="47"/>
      <c r="D50" s="47"/>
      <c r="E50" s="23"/>
      <c r="F50" s="23"/>
      <c r="G50" s="23"/>
      <c r="H50" s="23"/>
      <c r="I50" s="23"/>
      <c r="J50" s="23"/>
      <c r="K50" s="23"/>
      <c r="L50" s="23"/>
      <c r="M50" s="23"/>
      <c r="N50" s="23"/>
      <c r="O50" s="23"/>
      <c r="P50" s="23"/>
      <c r="Q50" s="23"/>
      <c r="R50" s="47"/>
      <c r="S50" s="47"/>
      <c r="T50" s="47"/>
      <c r="U50" s="47"/>
      <c r="V50" s="47"/>
      <c r="W50" s="47"/>
      <c r="X50" s="47"/>
      <c r="Y50" s="47"/>
      <c r="Z50" s="47"/>
    </row>
    <row r="51" spans="1:26" s="49" customFormat="1" ht="12" customHeight="1" x14ac:dyDescent="0.2">
      <c r="A51" s="132"/>
      <c r="B51" s="144" t="s">
        <v>78</v>
      </c>
      <c r="C51" s="47"/>
      <c r="D51" s="47"/>
      <c r="E51" s="55">
        <f>IFERROR(E46*E41,"-")</f>
        <v>0</v>
      </c>
      <c r="F51" s="55">
        <f t="shared" ref="F51:N51" si="14">IFERROR(F46*F41,"-")</f>
        <v>0</v>
      </c>
      <c r="G51" s="55">
        <f t="shared" si="14"/>
        <v>0</v>
      </c>
      <c r="H51" s="55">
        <f t="shared" si="14"/>
        <v>0</v>
      </c>
      <c r="I51" s="55">
        <f t="shared" si="14"/>
        <v>0</v>
      </c>
      <c r="J51" s="55">
        <f t="shared" si="14"/>
        <v>0</v>
      </c>
      <c r="K51" s="55">
        <f t="shared" si="14"/>
        <v>0</v>
      </c>
      <c r="L51" s="55">
        <f t="shared" si="14"/>
        <v>0</v>
      </c>
      <c r="M51" s="55">
        <f t="shared" si="14"/>
        <v>0</v>
      </c>
      <c r="N51" s="55">
        <f t="shared" si="14"/>
        <v>0</v>
      </c>
      <c r="O51" s="55"/>
      <c r="P51" s="23"/>
      <c r="Q51" s="28">
        <f t="shared" si="1"/>
        <v>0</v>
      </c>
      <c r="R51" s="47"/>
      <c r="S51" s="47"/>
      <c r="T51" s="47"/>
      <c r="U51" s="47"/>
      <c r="V51" s="47"/>
      <c r="W51" s="47"/>
      <c r="X51" s="47"/>
      <c r="Y51" s="47"/>
      <c r="Z51" s="47"/>
    </row>
    <row r="52" spans="1:26" s="49" customFormat="1" ht="12" customHeight="1" x14ac:dyDescent="0.2">
      <c r="A52" s="132"/>
      <c r="B52" s="13"/>
      <c r="C52" s="47"/>
      <c r="D52" s="47"/>
      <c r="E52" s="23"/>
      <c r="F52" s="23"/>
      <c r="G52" s="23"/>
      <c r="H52" s="23"/>
      <c r="I52" s="23"/>
      <c r="J52" s="23"/>
      <c r="K52" s="23"/>
      <c r="L52" s="23"/>
      <c r="M52" s="23"/>
      <c r="N52" s="23"/>
      <c r="O52" s="23"/>
      <c r="P52" s="23"/>
      <c r="Q52" s="23"/>
      <c r="R52" s="47"/>
      <c r="S52" s="47"/>
      <c r="T52" s="47"/>
      <c r="U52" s="47"/>
      <c r="V52" s="47"/>
      <c r="W52" s="47"/>
      <c r="X52" s="47"/>
      <c r="Y52" s="47"/>
      <c r="Z52" s="47"/>
    </row>
    <row r="53" spans="1:26" s="49" customFormat="1" ht="12" customHeight="1" x14ac:dyDescent="0.2">
      <c r="A53" s="132"/>
      <c r="B53" s="145" t="s">
        <v>79</v>
      </c>
      <c r="C53" s="47"/>
      <c r="D53" s="47"/>
      <c r="E53" s="33">
        <f>SUM(E51:O51)</f>
        <v>0</v>
      </c>
      <c r="F53" s="123"/>
      <c r="G53" s="23"/>
      <c r="H53" s="23"/>
      <c r="I53" s="23"/>
      <c r="J53" s="23"/>
      <c r="K53" s="23"/>
      <c r="L53" s="23"/>
      <c r="M53" s="23"/>
      <c r="N53" s="23"/>
      <c r="O53" s="23"/>
      <c r="P53" s="23"/>
      <c r="Q53" s="23"/>
      <c r="R53" s="47"/>
      <c r="S53" s="47"/>
      <c r="T53" s="47"/>
      <c r="U53" s="47"/>
      <c r="V53" s="47"/>
      <c r="W53" s="47"/>
      <c r="X53" s="47"/>
      <c r="Y53" s="47"/>
      <c r="Z53" s="47"/>
    </row>
    <row r="54" spans="1:26" s="49" customFormat="1" ht="12" customHeight="1" x14ac:dyDescent="0.2">
      <c r="A54" s="132"/>
      <c r="B54" s="146"/>
      <c r="C54" s="47"/>
      <c r="D54" s="47"/>
      <c r="E54" s="123"/>
      <c r="F54" s="123"/>
      <c r="G54" s="23"/>
      <c r="H54" s="23"/>
      <c r="I54" s="23"/>
      <c r="J54" s="23"/>
      <c r="K54" s="23"/>
      <c r="L54" s="23"/>
      <c r="M54" s="23"/>
      <c r="N54" s="23"/>
      <c r="O54" s="23"/>
      <c r="P54" s="23"/>
      <c r="Q54" s="23"/>
      <c r="R54" s="47"/>
      <c r="S54" s="47"/>
      <c r="T54" s="47"/>
      <c r="U54" s="47"/>
      <c r="V54" s="47"/>
      <c r="W54" s="47"/>
      <c r="X54" s="47"/>
      <c r="Y54" s="47"/>
      <c r="Z54" s="47"/>
    </row>
    <row r="55" spans="1:26" s="49" customFormat="1" ht="12" customHeight="1" x14ac:dyDescent="0.2">
      <c r="A55" s="132"/>
      <c r="B55" s="142" t="s">
        <v>80</v>
      </c>
      <c r="C55" s="47"/>
      <c r="D55" s="47"/>
      <c r="E55" s="45"/>
      <c r="F55" s="45"/>
      <c r="G55" s="45"/>
      <c r="H55" s="45"/>
      <c r="I55" s="45"/>
      <c r="J55" s="45"/>
      <c r="K55" s="45"/>
      <c r="L55" s="45"/>
      <c r="M55" s="45"/>
      <c r="N55" s="45"/>
      <c r="O55" s="45"/>
      <c r="P55" s="23"/>
      <c r="Q55" s="28">
        <f t="shared" ref="Q55" si="15">SUM(E55:O55)</f>
        <v>0</v>
      </c>
      <c r="R55" s="47"/>
      <c r="S55" s="47"/>
      <c r="T55" s="47"/>
      <c r="U55" s="47"/>
      <c r="V55" s="47"/>
      <c r="W55" s="47"/>
      <c r="X55" s="47"/>
      <c r="Y55" s="47"/>
      <c r="Z55" s="47"/>
    </row>
    <row r="56" spans="1:26" s="49" customFormat="1" ht="12" customHeight="1" x14ac:dyDescent="0.2">
      <c r="A56" s="132"/>
      <c r="B56" s="146"/>
      <c r="C56" s="47"/>
      <c r="D56" s="47"/>
      <c r="E56" s="23"/>
      <c r="F56" s="23"/>
      <c r="G56" s="23"/>
      <c r="H56" s="23"/>
      <c r="I56" s="23"/>
      <c r="J56" s="23"/>
      <c r="K56" s="23"/>
      <c r="L56" s="23"/>
      <c r="M56" s="23"/>
      <c r="N56" s="23"/>
      <c r="O56" s="23"/>
      <c r="P56" s="23"/>
      <c r="Q56" s="23"/>
      <c r="R56" s="47"/>
      <c r="S56" s="47"/>
      <c r="T56" s="47"/>
      <c r="U56" s="47"/>
      <c r="V56" s="47"/>
      <c r="W56" s="47"/>
      <c r="X56" s="47"/>
      <c r="Y56" s="47"/>
      <c r="Z56" s="47"/>
    </row>
    <row r="57" spans="1:26" s="49" customFormat="1" ht="12" customHeight="1" x14ac:dyDescent="0.2">
      <c r="A57" s="132"/>
      <c r="B57" s="35" t="s">
        <v>81</v>
      </c>
      <c r="C57" s="47"/>
      <c r="D57" s="47"/>
      <c r="E57" s="28">
        <f t="shared" ref="E57:N57" si="16">E37+E46+E55</f>
        <v>0</v>
      </c>
      <c r="F57" s="28">
        <f t="shared" si="16"/>
        <v>0</v>
      </c>
      <c r="G57" s="28">
        <f t="shared" si="16"/>
        <v>0</v>
      </c>
      <c r="H57" s="28">
        <f t="shared" si="16"/>
        <v>0</v>
      </c>
      <c r="I57" s="28">
        <f t="shared" si="16"/>
        <v>0</v>
      </c>
      <c r="J57" s="28">
        <f t="shared" si="16"/>
        <v>0</v>
      </c>
      <c r="K57" s="28">
        <f t="shared" si="16"/>
        <v>0</v>
      </c>
      <c r="L57" s="28">
        <f t="shared" si="16"/>
        <v>0</v>
      </c>
      <c r="M57" s="28">
        <f t="shared" si="16"/>
        <v>0</v>
      </c>
      <c r="N57" s="28">
        <f t="shared" si="16"/>
        <v>0</v>
      </c>
      <c r="O57" s="28"/>
      <c r="P57" s="23"/>
      <c r="Q57" s="28">
        <f t="shared" si="1"/>
        <v>0</v>
      </c>
      <c r="R57" s="47"/>
      <c r="S57" s="47"/>
      <c r="T57" s="47"/>
      <c r="U57" s="47"/>
      <c r="V57" s="47"/>
      <c r="W57" s="47"/>
      <c r="X57" s="47"/>
      <c r="Y57" s="47"/>
      <c r="Z57" s="47"/>
    </row>
    <row r="58" spans="1:26" s="49" customFormat="1" ht="12" customHeight="1" x14ac:dyDescent="0.2">
      <c r="A58" s="132"/>
      <c r="B58" s="29" t="s">
        <v>63</v>
      </c>
      <c r="C58" s="47"/>
      <c r="D58" s="47"/>
      <c r="E58" s="55">
        <f t="shared" ref="E58:O58" si="17">IFERROR(E57*E41,"-")</f>
        <v>0</v>
      </c>
      <c r="F58" s="55">
        <f t="shared" si="17"/>
        <v>0</v>
      </c>
      <c r="G58" s="55">
        <f t="shared" si="17"/>
        <v>0</v>
      </c>
      <c r="H58" s="55">
        <f t="shared" si="17"/>
        <v>0</v>
      </c>
      <c r="I58" s="55">
        <f t="shared" si="17"/>
        <v>0</v>
      </c>
      <c r="J58" s="55">
        <f t="shared" si="17"/>
        <v>0</v>
      </c>
      <c r="K58" s="55">
        <f t="shared" si="17"/>
        <v>0</v>
      </c>
      <c r="L58" s="55">
        <f t="shared" si="17"/>
        <v>0</v>
      </c>
      <c r="M58" s="55">
        <f t="shared" si="17"/>
        <v>0</v>
      </c>
      <c r="N58" s="55">
        <f t="shared" si="17"/>
        <v>0</v>
      </c>
      <c r="O58" s="55" t="str">
        <f t="shared" si="17"/>
        <v>-</v>
      </c>
      <c r="P58" s="23"/>
      <c r="Q58" s="28">
        <f t="shared" si="1"/>
        <v>0</v>
      </c>
      <c r="R58" s="47"/>
      <c r="S58" s="47"/>
      <c r="T58" s="47"/>
      <c r="U58" s="47"/>
      <c r="V58" s="47"/>
      <c r="W58" s="47"/>
      <c r="X58" s="47"/>
      <c r="Y58" s="47"/>
      <c r="Z58" s="47"/>
    </row>
    <row r="59" spans="1:26" s="49" customFormat="1" ht="12" customHeight="1" x14ac:dyDescent="0.2">
      <c r="A59" s="132"/>
      <c r="B59" s="68"/>
      <c r="C59" s="47"/>
      <c r="D59" s="47"/>
      <c r="E59" s="18"/>
      <c r="F59" s="18"/>
      <c r="G59" s="18"/>
      <c r="H59" s="18"/>
      <c r="I59" s="18"/>
      <c r="J59" s="18"/>
      <c r="K59" s="18"/>
      <c r="L59" s="18"/>
      <c r="M59" s="18"/>
      <c r="N59" s="18"/>
      <c r="O59" s="148"/>
      <c r="P59" s="23"/>
      <c r="Q59" s="47"/>
      <c r="R59" s="47"/>
      <c r="S59" s="47"/>
      <c r="T59" s="47"/>
      <c r="U59" s="47"/>
      <c r="V59" s="47"/>
      <c r="W59" s="47"/>
      <c r="X59" s="47"/>
      <c r="Y59" s="47"/>
      <c r="Z59" s="47"/>
    </row>
    <row r="60" spans="1:26" s="49" customFormat="1" ht="12" customHeight="1" x14ac:dyDescent="0.2">
      <c r="A60" s="132"/>
      <c r="B60" s="25" t="s">
        <v>82</v>
      </c>
      <c r="C60" s="47"/>
      <c r="D60" s="47"/>
      <c r="E60" s="150" t="e">
        <f>IRR(E57:N57)</f>
        <v>#NUM!</v>
      </c>
      <c r="F60" s="18"/>
      <c r="G60" s="18"/>
      <c r="H60" s="18"/>
      <c r="I60" s="18"/>
      <c r="J60" s="18"/>
      <c r="K60" s="18"/>
      <c r="L60" s="18"/>
      <c r="M60" s="18"/>
      <c r="N60" s="18"/>
      <c r="O60" s="148"/>
      <c r="P60" s="23"/>
      <c r="Q60" s="47"/>
      <c r="R60" s="47"/>
      <c r="S60" s="47"/>
      <c r="T60" s="47"/>
      <c r="U60" s="47"/>
      <c r="V60" s="47"/>
      <c r="W60" s="47"/>
      <c r="X60" s="47"/>
      <c r="Y60" s="47"/>
      <c r="Z60" s="47"/>
    </row>
    <row r="61" spans="1:26" s="49" customFormat="1" ht="12" customHeight="1" x14ac:dyDescent="0.2">
      <c r="A61" s="132"/>
      <c r="B61" s="1"/>
      <c r="C61" s="47"/>
      <c r="D61" s="47"/>
      <c r="E61" s="18"/>
      <c r="F61" s="18"/>
      <c r="G61" s="18"/>
      <c r="H61" s="18"/>
      <c r="I61" s="18"/>
      <c r="J61" s="18"/>
      <c r="K61" s="18"/>
      <c r="L61" s="18"/>
      <c r="M61" s="18"/>
      <c r="N61" s="18"/>
      <c r="O61" s="23"/>
      <c r="P61" s="23"/>
      <c r="Q61" s="23"/>
      <c r="R61" s="47"/>
      <c r="S61" s="47"/>
      <c r="T61" s="47"/>
      <c r="U61" s="47"/>
      <c r="V61" s="47"/>
      <c r="W61" s="47"/>
      <c r="X61" s="47"/>
      <c r="Y61" s="47"/>
      <c r="Z61" s="47"/>
    </row>
    <row r="62" spans="1:26" s="49" customFormat="1" ht="12" customHeight="1" x14ac:dyDescent="0.2">
      <c r="A62" s="132"/>
      <c r="B62" s="69" t="s">
        <v>83</v>
      </c>
      <c r="C62" s="47"/>
      <c r="D62" s="47"/>
      <c r="E62" s="149">
        <f>SUM(E58:O58)</f>
        <v>0</v>
      </c>
      <c r="F62" s="123"/>
      <c r="G62" s="23"/>
      <c r="H62" s="23"/>
      <c r="I62" s="23"/>
      <c r="J62" s="23"/>
      <c r="K62" s="23"/>
      <c r="L62" s="23"/>
      <c r="M62" s="23"/>
      <c r="N62" s="23"/>
      <c r="O62" s="23"/>
      <c r="P62" s="23"/>
      <c r="Q62" s="23"/>
      <c r="R62" s="47"/>
      <c r="S62" s="47"/>
      <c r="T62" s="47"/>
      <c r="U62" s="47"/>
      <c r="V62" s="47"/>
      <c r="W62" s="47"/>
      <c r="X62" s="47"/>
      <c r="Y62" s="47"/>
      <c r="Z62" s="47"/>
    </row>
    <row r="63" spans="1:26" s="49" customFormat="1" ht="5.25" x14ac:dyDescent="0.15">
      <c r="B63" s="46"/>
      <c r="C63" s="47"/>
      <c r="D63" s="47"/>
      <c r="E63" s="48"/>
      <c r="F63" s="59"/>
      <c r="G63" s="59"/>
      <c r="H63" s="59"/>
      <c r="I63" s="59"/>
      <c r="J63" s="59"/>
      <c r="K63" s="59"/>
      <c r="L63" s="59"/>
      <c r="M63" s="59"/>
      <c r="N63" s="59"/>
      <c r="O63" s="59"/>
      <c r="P63" s="59"/>
      <c r="Q63" s="59"/>
      <c r="R63" s="47"/>
      <c r="S63" s="47"/>
      <c r="T63" s="47"/>
      <c r="U63" s="47"/>
      <c r="V63" s="47"/>
      <c r="W63" s="47"/>
      <c r="X63" s="47"/>
      <c r="Y63" s="47"/>
      <c r="Z63" s="47"/>
    </row>
    <row r="64" spans="1:26" x14ac:dyDescent="0.2">
      <c r="B64" s="51"/>
      <c r="C64" s="52"/>
      <c r="D64" s="52"/>
      <c r="E64" s="53"/>
      <c r="F64" s="124"/>
      <c r="G64" s="124"/>
      <c r="H64" s="124"/>
      <c r="I64" s="124"/>
      <c r="J64" s="124"/>
      <c r="K64" s="124"/>
      <c r="L64" s="124"/>
      <c r="M64" s="124"/>
      <c r="N64" s="124"/>
      <c r="O64" s="124"/>
      <c r="P64" s="23"/>
      <c r="Q64" s="23"/>
      <c r="R64" s="18"/>
      <c r="S64" s="18"/>
      <c r="T64" s="18"/>
      <c r="U64" s="18"/>
      <c r="V64" s="18"/>
      <c r="W64" s="18"/>
      <c r="X64" s="18"/>
      <c r="Y64" s="18"/>
      <c r="Z64" s="18"/>
    </row>
    <row r="65" spans="2:26" s="49" customFormat="1" ht="5.25" x14ac:dyDescent="0.15">
      <c r="B65" s="46"/>
      <c r="C65" s="47"/>
      <c r="D65" s="47"/>
      <c r="E65" s="50"/>
      <c r="F65" s="59"/>
      <c r="G65" s="59"/>
      <c r="H65" s="59"/>
      <c r="I65" s="59"/>
      <c r="J65" s="59"/>
      <c r="K65" s="59"/>
      <c r="L65" s="59"/>
      <c r="M65" s="59"/>
      <c r="N65" s="59"/>
      <c r="O65" s="59"/>
      <c r="P65" s="59"/>
      <c r="Q65" s="59"/>
      <c r="R65" s="47"/>
      <c r="S65" s="47"/>
      <c r="T65" s="47"/>
      <c r="U65" s="47"/>
      <c r="V65" s="47"/>
      <c r="W65" s="47"/>
      <c r="X65" s="47"/>
      <c r="Y65" s="47"/>
      <c r="Z65" s="47"/>
    </row>
    <row r="66" spans="2:26" x14ac:dyDescent="0.2">
      <c r="B66" s="20" t="s">
        <v>46</v>
      </c>
      <c r="C66" s="18"/>
      <c r="D66" s="18"/>
      <c r="E66" s="43"/>
      <c r="F66" s="23"/>
      <c r="G66" s="23"/>
      <c r="H66" s="23"/>
      <c r="I66" s="23"/>
      <c r="J66" s="23"/>
      <c r="K66" s="23"/>
      <c r="L66" s="23"/>
      <c r="M66" s="23"/>
      <c r="N66" s="23"/>
      <c r="O66" s="23"/>
      <c r="P66" s="23"/>
      <c r="Q66" s="23"/>
      <c r="R66" s="18"/>
      <c r="S66" s="18"/>
      <c r="T66" s="18"/>
      <c r="U66" s="18"/>
      <c r="V66" s="18"/>
      <c r="W66" s="18"/>
      <c r="X66" s="18"/>
      <c r="Y66" s="18"/>
      <c r="Z66" s="18"/>
    </row>
    <row r="67" spans="2:26" x14ac:dyDescent="0.2">
      <c r="B67" s="44" t="s">
        <v>84</v>
      </c>
      <c r="C67" s="18"/>
      <c r="D67" s="21" t="s">
        <v>158</v>
      </c>
      <c r="E67" s="45"/>
      <c r="F67" s="45"/>
      <c r="G67" s="45"/>
      <c r="H67" s="45"/>
      <c r="I67" s="45"/>
      <c r="J67" s="45"/>
      <c r="K67" s="45"/>
      <c r="L67" s="45"/>
      <c r="M67" s="45"/>
      <c r="N67" s="45"/>
      <c r="O67" s="45"/>
      <c r="P67" s="23"/>
      <c r="Q67" s="28">
        <f t="shared" si="1"/>
        <v>0</v>
      </c>
      <c r="R67" s="18"/>
      <c r="S67" s="18"/>
      <c r="T67" s="18"/>
      <c r="U67" s="18"/>
      <c r="V67" s="18"/>
      <c r="W67" s="18"/>
      <c r="X67" s="18"/>
      <c r="Y67" s="18"/>
      <c r="Z67" s="18"/>
    </row>
    <row r="68" spans="2:26" x14ac:dyDescent="0.2">
      <c r="B68" s="29" t="s">
        <v>85</v>
      </c>
      <c r="C68" s="18"/>
      <c r="D68" s="18"/>
      <c r="E68" s="72">
        <f t="shared" ref="E68:O68" si="18">IFERROR(E67*E41,"-")</f>
        <v>0</v>
      </c>
      <c r="F68" s="72">
        <f t="shared" si="18"/>
        <v>0</v>
      </c>
      <c r="G68" s="72">
        <f t="shared" si="18"/>
        <v>0</v>
      </c>
      <c r="H68" s="72">
        <f t="shared" si="18"/>
        <v>0</v>
      </c>
      <c r="I68" s="72">
        <f t="shared" si="18"/>
        <v>0</v>
      </c>
      <c r="J68" s="72">
        <f t="shared" si="18"/>
        <v>0</v>
      </c>
      <c r="K68" s="72">
        <f t="shared" si="18"/>
        <v>0</v>
      </c>
      <c r="L68" s="72">
        <f t="shared" si="18"/>
        <v>0</v>
      </c>
      <c r="M68" s="72">
        <f t="shared" si="18"/>
        <v>0</v>
      </c>
      <c r="N68" s="72">
        <f t="shared" si="18"/>
        <v>0</v>
      </c>
      <c r="O68" s="72" t="str">
        <f t="shared" si="18"/>
        <v>-</v>
      </c>
      <c r="P68" s="23"/>
      <c r="Q68" s="28">
        <f>SUM(E68:O68)</f>
        <v>0</v>
      </c>
      <c r="R68" s="18"/>
      <c r="S68" s="18"/>
      <c r="T68" s="18"/>
      <c r="U68" s="18"/>
      <c r="V68" s="18"/>
      <c r="W68" s="18"/>
      <c r="X68" s="18"/>
      <c r="Y68" s="18"/>
      <c r="Z68" s="18"/>
    </row>
    <row r="69" spans="2:26" x14ac:dyDescent="0.2">
      <c r="B69" s="68"/>
      <c r="C69" s="18"/>
      <c r="D69" s="18"/>
      <c r="E69" s="23"/>
      <c r="F69" s="23"/>
      <c r="G69" s="23"/>
      <c r="H69" s="23"/>
      <c r="I69" s="23"/>
      <c r="J69" s="23"/>
      <c r="K69" s="23"/>
      <c r="L69" s="23"/>
      <c r="M69" s="23"/>
      <c r="N69" s="23"/>
      <c r="O69" s="23"/>
      <c r="P69" s="23"/>
      <c r="Q69" s="23"/>
      <c r="R69" s="18"/>
      <c r="S69" s="18"/>
      <c r="T69" s="18"/>
      <c r="U69" s="18"/>
      <c r="V69" s="18"/>
      <c r="W69" s="18"/>
      <c r="X69" s="18"/>
      <c r="Y69" s="18"/>
      <c r="Z69" s="18"/>
    </row>
    <row r="70" spans="2:26" x14ac:dyDescent="0.2">
      <c r="B70" s="25" t="s">
        <v>54</v>
      </c>
      <c r="C70" s="18"/>
      <c r="D70" s="18"/>
      <c r="E70" s="33">
        <f>SUM(E68:O68)</f>
        <v>0</v>
      </c>
      <c r="F70" s="123" t="s">
        <v>55</v>
      </c>
      <c r="G70" s="23"/>
      <c r="H70" s="23"/>
      <c r="I70" s="23"/>
      <c r="J70" s="23"/>
      <c r="K70" s="23"/>
      <c r="L70" s="23"/>
      <c r="M70" s="23"/>
      <c r="N70" s="23"/>
      <c r="O70" s="23"/>
      <c r="P70" s="23"/>
      <c r="Q70" s="23"/>
      <c r="R70" s="18"/>
      <c r="S70" s="18"/>
      <c r="T70" s="18"/>
      <c r="U70" s="18"/>
      <c r="V70" s="18"/>
      <c r="W70" s="18"/>
      <c r="X70" s="18"/>
      <c r="Y70" s="18"/>
      <c r="Z70" s="18"/>
    </row>
    <row r="71" spans="2:26" x14ac:dyDescent="0.2">
      <c r="B71" s="20"/>
      <c r="C71" s="18"/>
      <c r="D71" s="18"/>
      <c r="E71" s="43"/>
      <c r="F71" s="23"/>
      <c r="G71" s="23"/>
      <c r="H71" s="23"/>
      <c r="I71" s="23"/>
      <c r="J71" s="23"/>
      <c r="K71" s="23"/>
      <c r="L71" s="23"/>
      <c r="M71" s="23"/>
      <c r="N71" s="23"/>
      <c r="O71" s="23"/>
      <c r="P71" s="23"/>
      <c r="Q71" s="23"/>
      <c r="R71" s="18"/>
      <c r="S71" s="18"/>
      <c r="T71" s="18"/>
      <c r="U71" s="18"/>
      <c r="V71" s="18"/>
      <c r="W71" s="18"/>
      <c r="X71" s="18"/>
      <c r="Y71" s="18"/>
      <c r="Z71" s="18"/>
    </row>
    <row r="72" spans="2:26" x14ac:dyDescent="0.2">
      <c r="B72" s="35" t="s">
        <v>56</v>
      </c>
      <c r="C72" s="18"/>
      <c r="D72" s="18"/>
      <c r="E72" s="28">
        <f>SUM(E73:E75)</f>
        <v>0</v>
      </c>
      <c r="F72" s="28">
        <f t="shared" ref="F72:O72" si="19">SUM(F73:F75)</f>
        <v>0</v>
      </c>
      <c r="G72" s="28">
        <f t="shared" si="19"/>
        <v>0</v>
      </c>
      <c r="H72" s="28">
        <f t="shared" si="19"/>
        <v>0</v>
      </c>
      <c r="I72" s="28">
        <f t="shared" si="19"/>
        <v>0</v>
      </c>
      <c r="J72" s="28">
        <f t="shared" si="19"/>
        <v>0</v>
      </c>
      <c r="K72" s="28">
        <f t="shared" si="19"/>
        <v>0</v>
      </c>
      <c r="L72" s="28">
        <f t="shared" si="19"/>
        <v>0</v>
      </c>
      <c r="M72" s="28">
        <f t="shared" si="19"/>
        <v>0</v>
      </c>
      <c r="N72" s="28">
        <f t="shared" si="19"/>
        <v>0</v>
      </c>
      <c r="O72" s="28">
        <f t="shared" si="19"/>
        <v>0</v>
      </c>
      <c r="P72" s="23"/>
      <c r="Q72" s="28">
        <f t="shared" si="1"/>
        <v>0</v>
      </c>
      <c r="R72" s="18"/>
      <c r="S72" s="18"/>
      <c r="T72" s="18"/>
      <c r="U72" s="18"/>
      <c r="V72" s="18"/>
      <c r="W72" s="18"/>
      <c r="X72" s="18"/>
      <c r="Y72" s="18"/>
      <c r="Z72" s="18"/>
    </row>
    <row r="73" spans="2:26" x14ac:dyDescent="0.2">
      <c r="B73" s="29" t="s">
        <v>57</v>
      </c>
      <c r="C73" s="30"/>
      <c r="D73" s="31" t="s">
        <v>158</v>
      </c>
      <c r="E73" s="45"/>
      <c r="F73" s="45"/>
      <c r="G73" s="45"/>
      <c r="H73" s="45"/>
      <c r="I73" s="45"/>
      <c r="J73" s="45"/>
      <c r="K73" s="45"/>
      <c r="L73" s="45"/>
      <c r="M73" s="45"/>
      <c r="N73" s="45"/>
      <c r="O73" s="45"/>
      <c r="P73" s="23"/>
      <c r="Q73" s="28">
        <f t="shared" si="1"/>
        <v>0</v>
      </c>
      <c r="R73" s="18"/>
      <c r="S73" s="18"/>
      <c r="T73" s="18"/>
      <c r="U73" s="18"/>
      <c r="V73" s="18"/>
      <c r="W73" s="18"/>
      <c r="X73" s="18"/>
      <c r="Y73" s="18"/>
      <c r="Z73" s="18"/>
    </row>
    <row r="74" spans="2:26" x14ac:dyDescent="0.2">
      <c r="B74" s="29" t="s">
        <v>58</v>
      </c>
      <c r="C74" s="30"/>
      <c r="D74" s="31" t="s">
        <v>158</v>
      </c>
      <c r="E74" s="45"/>
      <c r="F74" s="45"/>
      <c r="G74" s="45"/>
      <c r="H74" s="45"/>
      <c r="I74" s="45"/>
      <c r="J74" s="45"/>
      <c r="K74" s="45"/>
      <c r="L74" s="45"/>
      <c r="M74" s="45"/>
      <c r="N74" s="45"/>
      <c r="O74" s="45"/>
      <c r="P74" s="23"/>
      <c r="Q74" s="28">
        <f t="shared" si="1"/>
        <v>0</v>
      </c>
      <c r="R74" s="18"/>
      <c r="S74" s="18"/>
      <c r="T74" s="18"/>
      <c r="U74" s="18"/>
      <c r="V74" s="18"/>
      <c r="W74" s="18"/>
      <c r="X74" s="18"/>
      <c r="Y74" s="18"/>
      <c r="Z74" s="18"/>
    </row>
    <row r="75" spans="2:26" x14ac:dyDescent="0.2">
      <c r="B75" s="29" t="s">
        <v>59</v>
      </c>
      <c r="C75" s="30"/>
      <c r="D75" s="31" t="s">
        <v>158</v>
      </c>
      <c r="E75" s="45"/>
      <c r="F75" s="45"/>
      <c r="G75" s="45"/>
      <c r="H75" s="45"/>
      <c r="I75" s="45"/>
      <c r="J75" s="45"/>
      <c r="K75" s="45"/>
      <c r="L75" s="45"/>
      <c r="M75" s="45"/>
      <c r="N75" s="45"/>
      <c r="O75" s="45"/>
      <c r="P75" s="23"/>
      <c r="Q75" s="28">
        <f t="shared" si="1"/>
        <v>0</v>
      </c>
      <c r="R75" s="18"/>
      <c r="S75" s="18"/>
      <c r="T75" s="18"/>
      <c r="U75" s="18"/>
      <c r="V75" s="18"/>
      <c r="W75" s="18"/>
      <c r="X75" s="18"/>
      <c r="Y75" s="18"/>
      <c r="Z75" s="18"/>
    </row>
    <row r="76" spans="2:26" x14ac:dyDescent="0.2">
      <c r="B76" s="13"/>
      <c r="C76" s="18"/>
      <c r="D76" s="18"/>
      <c r="E76" s="23"/>
      <c r="F76" s="23"/>
      <c r="G76" s="23"/>
      <c r="H76" s="23"/>
      <c r="I76" s="23"/>
      <c r="J76" s="23"/>
      <c r="K76" s="23"/>
      <c r="L76" s="23"/>
      <c r="M76" s="23"/>
      <c r="N76" s="23"/>
      <c r="O76" s="23"/>
      <c r="P76" s="23"/>
      <c r="Q76" s="23"/>
      <c r="R76" s="18"/>
      <c r="S76" s="18"/>
      <c r="T76" s="18"/>
      <c r="U76" s="18"/>
      <c r="V76" s="18"/>
      <c r="W76" s="18"/>
      <c r="X76" s="18"/>
      <c r="Y76" s="18"/>
      <c r="Z76" s="18"/>
    </row>
    <row r="77" spans="2:26" x14ac:dyDescent="0.2">
      <c r="B77" s="71" t="s">
        <v>60</v>
      </c>
      <c r="C77" s="18"/>
      <c r="D77" s="18"/>
      <c r="E77" s="55">
        <f t="shared" ref="E77:O77" si="20">IFERROR(E72*E41,"-")</f>
        <v>0</v>
      </c>
      <c r="F77" s="55">
        <f t="shared" si="20"/>
        <v>0</v>
      </c>
      <c r="G77" s="55">
        <f t="shared" si="20"/>
        <v>0</v>
      </c>
      <c r="H77" s="55">
        <f t="shared" si="20"/>
        <v>0</v>
      </c>
      <c r="I77" s="55">
        <f t="shared" si="20"/>
        <v>0</v>
      </c>
      <c r="J77" s="55">
        <f t="shared" si="20"/>
        <v>0</v>
      </c>
      <c r="K77" s="55">
        <f t="shared" si="20"/>
        <v>0</v>
      </c>
      <c r="L77" s="55">
        <f t="shared" si="20"/>
        <v>0</v>
      </c>
      <c r="M77" s="55">
        <f t="shared" si="20"/>
        <v>0</v>
      </c>
      <c r="N77" s="55">
        <f t="shared" si="20"/>
        <v>0</v>
      </c>
      <c r="O77" s="55" t="str">
        <f t="shared" si="20"/>
        <v>-</v>
      </c>
      <c r="P77" s="23"/>
      <c r="Q77" s="28">
        <f t="shared" si="1"/>
        <v>0</v>
      </c>
      <c r="R77" s="18"/>
      <c r="S77" s="18"/>
      <c r="T77" s="18"/>
      <c r="U77" s="18"/>
      <c r="V77" s="18"/>
      <c r="W77" s="18"/>
      <c r="X77" s="18"/>
      <c r="Y77" s="18"/>
      <c r="Z77" s="18"/>
    </row>
    <row r="78" spans="2:26" x14ac:dyDescent="0.2">
      <c r="B78" s="13"/>
      <c r="C78" s="18"/>
      <c r="D78" s="18"/>
      <c r="E78" s="23"/>
      <c r="F78" s="23"/>
      <c r="G78" s="23"/>
      <c r="H78" s="23"/>
      <c r="I78" s="23"/>
      <c r="J78" s="23"/>
      <c r="K78" s="23"/>
      <c r="L78" s="23"/>
      <c r="M78" s="23"/>
      <c r="N78" s="23"/>
      <c r="O78" s="23"/>
      <c r="P78" s="23"/>
      <c r="Q78" s="23"/>
      <c r="R78" s="18"/>
      <c r="S78" s="18"/>
      <c r="T78" s="18"/>
      <c r="U78" s="18"/>
      <c r="V78" s="18"/>
      <c r="W78" s="18"/>
      <c r="X78" s="18"/>
      <c r="Y78" s="18"/>
      <c r="Z78" s="18"/>
    </row>
    <row r="79" spans="2:26" x14ac:dyDescent="0.2">
      <c r="B79" s="25" t="s">
        <v>61</v>
      </c>
      <c r="C79" s="18"/>
      <c r="D79" s="18"/>
      <c r="E79" s="33">
        <f>SUM(E77:O77)</f>
        <v>0</v>
      </c>
      <c r="F79" s="123" t="s">
        <v>55</v>
      </c>
      <c r="G79" s="23"/>
      <c r="H79" s="23"/>
      <c r="I79" s="23"/>
      <c r="J79" s="23"/>
      <c r="K79" s="23"/>
      <c r="L79" s="23"/>
      <c r="M79" s="23"/>
      <c r="N79" s="23"/>
      <c r="O79" s="23"/>
      <c r="P79" s="23"/>
      <c r="Q79" s="23"/>
      <c r="R79" s="18"/>
      <c r="S79" s="18"/>
      <c r="T79" s="18"/>
      <c r="U79" s="18"/>
      <c r="V79" s="18"/>
      <c r="W79" s="18"/>
      <c r="X79" s="18"/>
      <c r="Y79" s="18"/>
      <c r="Z79" s="18"/>
    </row>
    <row r="80" spans="2:26" x14ac:dyDescent="0.2">
      <c r="B80" s="13"/>
      <c r="C80" s="18"/>
      <c r="D80" s="18"/>
      <c r="E80" s="23"/>
      <c r="F80" s="23"/>
      <c r="G80" s="23"/>
      <c r="H80" s="23"/>
      <c r="I80" s="23"/>
      <c r="J80" s="23"/>
      <c r="K80" s="23"/>
      <c r="L80" s="23"/>
      <c r="M80" s="23"/>
      <c r="N80" s="23"/>
      <c r="O80" s="23"/>
      <c r="P80" s="23"/>
      <c r="Q80" s="23"/>
      <c r="R80" s="18"/>
      <c r="S80" s="18"/>
      <c r="T80" s="18"/>
      <c r="U80" s="18"/>
      <c r="V80" s="18"/>
      <c r="W80" s="18"/>
      <c r="X80" s="18"/>
      <c r="Y80" s="18"/>
      <c r="Z80" s="18"/>
    </row>
    <row r="81" spans="2:26" x14ac:dyDescent="0.2">
      <c r="B81" s="35" t="s">
        <v>62</v>
      </c>
      <c r="C81" s="18"/>
      <c r="D81" s="18"/>
      <c r="E81" s="28">
        <f>E67+E72</f>
        <v>0</v>
      </c>
      <c r="F81" s="28">
        <f>F67+F72</f>
        <v>0</v>
      </c>
      <c r="G81" s="28">
        <f t="shared" ref="G81:O81" si="21">G67+G72</f>
        <v>0</v>
      </c>
      <c r="H81" s="28">
        <f t="shared" si="21"/>
        <v>0</v>
      </c>
      <c r="I81" s="28">
        <f t="shared" si="21"/>
        <v>0</v>
      </c>
      <c r="J81" s="28">
        <f t="shared" si="21"/>
        <v>0</v>
      </c>
      <c r="K81" s="28">
        <f t="shared" si="21"/>
        <v>0</v>
      </c>
      <c r="L81" s="28">
        <f t="shared" si="21"/>
        <v>0</v>
      </c>
      <c r="M81" s="28">
        <f t="shared" si="21"/>
        <v>0</v>
      </c>
      <c r="N81" s="28">
        <f t="shared" si="21"/>
        <v>0</v>
      </c>
      <c r="O81" s="28">
        <f t="shared" si="21"/>
        <v>0</v>
      </c>
      <c r="P81" s="23"/>
      <c r="Q81" s="28">
        <f t="shared" si="1"/>
        <v>0</v>
      </c>
      <c r="R81" s="18"/>
      <c r="S81" s="18"/>
      <c r="T81" s="18"/>
      <c r="U81" s="18"/>
      <c r="V81" s="18"/>
      <c r="W81" s="18"/>
      <c r="X81" s="18"/>
      <c r="Y81" s="18"/>
      <c r="Z81" s="18"/>
    </row>
    <row r="82" spans="2:26" x14ac:dyDescent="0.2">
      <c r="B82" s="29" t="s">
        <v>63</v>
      </c>
      <c r="C82" s="18"/>
      <c r="D82" s="18"/>
      <c r="E82" s="55">
        <f t="shared" ref="E82:O82" si="22">IFERROR(E81*E41,"-")</f>
        <v>0</v>
      </c>
      <c r="F82" s="55">
        <f t="shared" si="22"/>
        <v>0</v>
      </c>
      <c r="G82" s="55">
        <f t="shared" si="22"/>
        <v>0</v>
      </c>
      <c r="H82" s="55">
        <f t="shared" si="22"/>
        <v>0</v>
      </c>
      <c r="I82" s="55">
        <f t="shared" si="22"/>
        <v>0</v>
      </c>
      <c r="J82" s="55">
        <f t="shared" si="22"/>
        <v>0</v>
      </c>
      <c r="K82" s="55">
        <f t="shared" si="22"/>
        <v>0</v>
      </c>
      <c r="L82" s="55">
        <f t="shared" si="22"/>
        <v>0</v>
      </c>
      <c r="M82" s="55">
        <f t="shared" si="22"/>
        <v>0</v>
      </c>
      <c r="N82" s="55">
        <f t="shared" si="22"/>
        <v>0</v>
      </c>
      <c r="O82" s="55" t="str">
        <f t="shared" si="22"/>
        <v>-</v>
      </c>
      <c r="P82" s="23"/>
      <c r="Q82" s="28">
        <f t="shared" si="1"/>
        <v>0</v>
      </c>
      <c r="R82" s="18"/>
      <c r="S82" s="18"/>
      <c r="T82" s="18"/>
      <c r="U82" s="18"/>
      <c r="V82" s="18"/>
      <c r="W82" s="18"/>
      <c r="X82" s="18"/>
      <c r="Y82" s="18"/>
      <c r="Z82" s="18"/>
    </row>
    <row r="83" spans="2:26" x14ac:dyDescent="0.2">
      <c r="C83" s="18"/>
      <c r="D83" s="18"/>
      <c r="E83" s="23"/>
      <c r="F83" s="23"/>
      <c r="G83" s="23"/>
      <c r="H83" s="23"/>
      <c r="I83" s="23"/>
      <c r="J83" s="23"/>
      <c r="K83" s="23"/>
      <c r="L83" s="23"/>
      <c r="M83" s="23"/>
      <c r="N83" s="23"/>
      <c r="O83" s="23"/>
      <c r="P83" s="23"/>
      <c r="Q83" s="23"/>
      <c r="R83" s="18"/>
      <c r="S83" s="18"/>
      <c r="T83" s="18"/>
      <c r="U83" s="18"/>
      <c r="V83" s="18"/>
      <c r="W83" s="18"/>
      <c r="X83" s="18"/>
      <c r="Y83" s="18"/>
      <c r="Z83" s="18"/>
    </row>
    <row r="84" spans="2:26" x14ac:dyDescent="0.2">
      <c r="B84" s="69" t="s">
        <v>64</v>
      </c>
      <c r="C84" s="18"/>
      <c r="D84" s="18"/>
      <c r="E84" s="33">
        <f>SUM(E82:O82)</f>
        <v>0</v>
      </c>
      <c r="F84" s="123" t="s">
        <v>55</v>
      </c>
      <c r="G84" s="23"/>
      <c r="H84" s="23"/>
      <c r="I84" s="23"/>
      <c r="J84" s="23"/>
      <c r="K84" s="23"/>
      <c r="L84" s="23"/>
      <c r="M84" s="23"/>
      <c r="N84" s="23"/>
      <c r="O84" s="23"/>
      <c r="P84" s="23"/>
      <c r="Q84" s="23"/>
      <c r="R84" s="18"/>
      <c r="S84" s="18"/>
      <c r="T84" s="18"/>
      <c r="U84" s="18"/>
      <c r="V84" s="18"/>
      <c r="W84" s="18"/>
      <c r="X84" s="18"/>
      <c r="Y84" s="18"/>
      <c r="Z84" s="18"/>
    </row>
    <row r="85" spans="2:26" x14ac:dyDescent="0.2">
      <c r="C85" s="18"/>
      <c r="D85" s="18"/>
      <c r="E85" s="23"/>
      <c r="F85" s="23"/>
      <c r="G85" s="23"/>
      <c r="H85" s="23"/>
      <c r="I85" s="23"/>
      <c r="J85" s="23"/>
      <c r="K85" s="23"/>
      <c r="L85" s="23"/>
      <c r="M85" s="23"/>
      <c r="N85" s="23"/>
      <c r="O85" s="23"/>
      <c r="P85" s="23"/>
      <c r="Q85" s="23"/>
      <c r="R85" s="18"/>
      <c r="S85" s="18"/>
      <c r="T85" s="18"/>
      <c r="U85" s="18"/>
      <c r="V85" s="18"/>
      <c r="W85" s="18"/>
      <c r="X85" s="18"/>
      <c r="Y85" s="18"/>
      <c r="Z85" s="18"/>
    </row>
    <row r="86" spans="2:26" x14ac:dyDescent="0.2">
      <c r="B86" s="88" t="s">
        <v>65</v>
      </c>
      <c r="C86" s="18"/>
      <c r="D86" s="18"/>
      <c r="E86" s="62"/>
      <c r="F86" s="62"/>
      <c r="G86" s="62"/>
      <c r="H86" s="62"/>
      <c r="I86" s="62"/>
      <c r="J86" s="62"/>
      <c r="K86" s="62"/>
      <c r="L86" s="62"/>
      <c r="M86" s="62"/>
      <c r="N86" s="62"/>
      <c r="O86" s="62"/>
      <c r="P86" s="23"/>
      <c r="Q86" s="28">
        <f>SUM(E86:O86)</f>
        <v>0</v>
      </c>
      <c r="R86" s="18"/>
      <c r="S86" s="18"/>
      <c r="T86" s="18"/>
      <c r="U86" s="18"/>
      <c r="V86" s="18"/>
      <c r="W86" s="18"/>
      <c r="X86" s="18"/>
      <c r="Y86" s="18"/>
      <c r="Z86" s="18"/>
    </row>
    <row r="87" spans="2:26" x14ac:dyDescent="0.2">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2:26" x14ac:dyDescent="0.2"/>
    <row r="89" spans="2:26" x14ac:dyDescent="0.2"/>
    <row r="90" spans="2:26" x14ac:dyDescent="0.2"/>
    <row r="91" spans="2:26" x14ac:dyDescent="0.2"/>
    <row r="92" spans="2:26" x14ac:dyDescent="0.2"/>
    <row r="93" spans="2:26" x14ac:dyDescent="0.2"/>
    <row r="94" spans="2:26" x14ac:dyDescent="0.2"/>
    <row r="95" spans="2:26" x14ac:dyDescent="0.2"/>
    <row r="96" spans="2:26" x14ac:dyDescent="0.2"/>
    <row r="97" spans="6:7" x14ac:dyDescent="0.2"/>
    <row r="98" spans="6:7" x14ac:dyDescent="0.2"/>
    <row r="99" spans="6:7" x14ac:dyDescent="0.2">
      <c r="F99" s="152"/>
      <c r="G99" s="153"/>
    </row>
    <row r="100" spans="6:7" x14ac:dyDescent="0.2"/>
    <row r="101" spans="6:7" x14ac:dyDescent="0.2"/>
  </sheetData>
  <mergeCells count="1">
    <mergeCell ref="E2:G2"/>
  </mergeCells>
  <conditionalFormatting sqref="B46:B62">
    <cfRule type="expression" dxfId="24" priority="4">
      <formula>$E$2="NEAIZPILDĪT"</formula>
    </cfRule>
  </conditionalFormatting>
  <conditionalFormatting sqref="B5:Q56">
    <cfRule type="expression" dxfId="23" priority="8">
      <formula>$E$2="NEAIZPILDĪT"</formula>
    </cfRule>
  </conditionalFormatting>
  <conditionalFormatting sqref="B63:Q86">
    <cfRule type="expression" dxfId="22" priority="13">
      <formula>$E$2="NEAIZPILDĪT"</formula>
    </cfRule>
  </conditionalFormatting>
  <conditionalFormatting sqref="C57:Q58 O59:P60 C59:D62 O61:Q61">
    <cfRule type="expression" dxfId="21" priority="5">
      <formula>$E$2="NEAIZPILDĪT"</formula>
    </cfRule>
  </conditionalFormatting>
  <conditionalFormatting sqref="E2:G2">
    <cfRule type="cellIs" dxfId="20" priority="15" operator="equal">
      <formula>"DO NOT COMPLETE"</formula>
    </cfRule>
  </conditionalFormatting>
  <conditionalFormatting sqref="E59:N61">
    <cfRule type="expression" dxfId="19" priority="2">
      <formula>$E$2="NEAIZPILDĪT"</formula>
    </cfRule>
  </conditionalFormatting>
  <conditionalFormatting sqref="E62:Q62">
    <cfRule type="expression" dxfId="18" priority="1">
      <formula>$E$2="NEAIZPILDĪT"</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Z91"/>
  <sheetViews>
    <sheetView zoomScaleNormal="100" workbookViewId="0">
      <pane xSplit="4" ySplit="9" topLeftCell="E10" activePane="bottomRight" state="frozen"/>
      <selection pane="topRight" activeCell="E1" sqref="E1"/>
      <selection pane="bottomLeft" activeCell="A10" sqref="A10"/>
      <selection pane="bottomRight" activeCell="E2" sqref="E2:G2"/>
    </sheetView>
  </sheetViews>
  <sheetFormatPr defaultColWidth="0" defaultRowHeight="12" zeroHeight="1" outlineLevelCol="1" x14ac:dyDescent="0.2"/>
  <cols>
    <col min="1" max="1" width="8.85546875" style="1" customWidth="1"/>
    <col min="2" max="2" width="41.28515625" style="1" bestFit="1" customWidth="1"/>
    <col min="3" max="3" width="3.28515625" style="1" customWidth="1"/>
    <col min="4" max="4" width="12.7109375" style="1" hidden="1" customWidth="1" outlineLevel="1"/>
    <col min="5" max="5" width="10.28515625" style="1" bestFit="1" customWidth="1" collapsed="1"/>
    <col min="6" max="15" width="8.85546875" style="1" customWidth="1"/>
    <col min="16" max="16" width="3.85546875" style="1" customWidth="1"/>
    <col min="17" max="17" width="10.140625" style="1" customWidth="1"/>
    <col min="18" max="18" width="8.85546875" style="1" customWidth="1"/>
    <col min="19" max="16384" width="8.85546875" style="1" hidden="1"/>
  </cols>
  <sheetData>
    <row r="1" spans="2:26" x14ac:dyDescent="0.2"/>
    <row r="2" spans="2:26" ht="15" x14ac:dyDescent="0.25">
      <c r="B2" s="24" t="s">
        <v>86</v>
      </c>
      <c r="C2" s="24"/>
      <c r="D2" s="24"/>
      <c r="E2" s="203" t="str">
        <f>IF('Cover Sheet'!$D$22="Yes","COMPLETE","DO NOT COMPLETE")</f>
        <v>COMPLETE</v>
      </c>
      <c r="F2" s="203"/>
      <c r="G2" s="203"/>
      <c r="H2" s="24"/>
      <c r="I2" s="24"/>
      <c r="J2" s="24"/>
      <c r="K2" s="24"/>
      <c r="L2" s="24"/>
      <c r="M2" s="24"/>
      <c r="N2" s="24"/>
      <c r="O2" s="24"/>
    </row>
    <row r="3" spans="2:26" x14ac:dyDescent="0.2"/>
    <row r="4" spans="2:26" x14ac:dyDescent="0.2"/>
    <row r="5" spans="2:26" x14ac:dyDescent="0.2">
      <c r="B5" s="27" t="s">
        <v>41</v>
      </c>
      <c r="E5" s="36" t="s">
        <v>42</v>
      </c>
    </row>
    <row r="6" spans="2:26" x14ac:dyDescent="0.2">
      <c r="B6" s="27" t="s">
        <v>43</v>
      </c>
      <c r="C6" s="18"/>
      <c r="D6" s="18"/>
      <c r="E6" s="42">
        <f>NPV_Baseline_I!E6</f>
        <v>0</v>
      </c>
      <c r="F6" s="18"/>
      <c r="G6" s="18"/>
      <c r="H6" s="18"/>
      <c r="I6" s="18"/>
      <c r="J6" s="18"/>
      <c r="K6" s="18"/>
      <c r="L6" s="18"/>
      <c r="M6" s="18"/>
      <c r="N6" s="18"/>
      <c r="O6" s="18"/>
      <c r="P6" s="18"/>
      <c r="Q6" s="18"/>
      <c r="R6" s="18"/>
      <c r="S6" s="18"/>
      <c r="T6" s="18"/>
      <c r="U6" s="18"/>
      <c r="V6" s="18"/>
      <c r="W6" s="18"/>
      <c r="X6" s="18"/>
      <c r="Y6" s="18"/>
      <c r="Z6" s="18"/>
    </row>
    <row r="7" spans="2:26" x14ac:dyDescent="0.2">
      <c r="B7" s="19"/>
      <c r="C7" s="18"/>
      <c r="D7" s="18"/>
      <c r="E7" s="18"/>
      <c r="F7" s="18"/>
      <c r="G7" s="18"/>
      <c r="H7" s="18"/>
      <c r="I7" s="18"/>
      <c r="J7" s="18"/>
      <c r="K7" s="18"/>
      <c r="L7" s="18"/>
      <c r="M7" s="18"/>
      <c r="N7" s="18"/>
      <c r="O7" s="18"/>
      <c r="P7" s="18"/>
      <c r="Q7" s="18"/>
      <c r="R7" s="18"/>
      <c r="S7" s="18"/>
      <c r="T7" s="18"/>
      <c r="U7" s="18"/>
      <c r="V7" s="18"/>
      <c r="W7" s="18"/>
      <c r="X7" s="18"/>
      <c r="Y7" s="18"/>
      <c r="Z7" s="18"/>
    </row>
    <row r="8" spans="2:26" x14ac:dyDescent="0.2">
      <c r="B8" s="27" t="s">
        <v>19</v>
      </c>
      <c r="C8" s="18"/>
      <c r="D8" s="18"/>
      <c r="E8" s="126">
        <f>Project!D4</f>
        <v>2024</v>
      </c>
      <c r="F8" s="126">
        <f>Project!E4</f>
        <v>2025</v>
      </c>
      <c r="G8" s="126">
        <f>Project!F4</f>
        <v>2026</v>
      </c>
      <c r="H8" s="126">
        <f>Project!G4</f>
        <v>2027</v>
      </c>
      <c r="I8" s="126">
        <f>Project!H4</f>
        <v>2028</v>
      </c>
      <c r="J8" s="126">
        <f>Project!I4</f>
        <v>2029</v>
      </c>
      <c r="K8" s="126">
        <f>Project!J4</f>
        <v>2030</v>
      </c>
      <c r="L8" s="126">
        <f>Project!K4</f>
        <v>2031</v>
      </c>
      <c r="M8" s="126">
        <f>Project!L4</f>
        <v>2032</v>
      </c>
      <c r="N8" s="126">
        <f>Project!M4</f>
        <v>2033</v>
      </c>
      <c r="O8" s="40"/>
      <c r="P8" s="18"/>
      <c r="Q8" s="18" t="s">
        <v>44</v>
      </c>
      <c r="R8" s="18"/>
      <c r="S8" s="18"/>
      <c r="T8" s="18"/>
      <c r="U8" s="18"/>
      <c r="V8" s="18"/>
      <c r="W8" s="18"/>
      <c r="X8" s="18"/>
      <c r="Y8" s="18"/>
      <c r="Z8" s="18"/>
    </row>
    <row r="9" spans="2:26" x14ac:dyDescent="0.2">
      <c r="B9" s="27" t="s">
        <v>20</v>
      </c>
      <c r="C9" s="18"/>
      <c r="D9" s="18"/>
      <c r="E9" s="127">
        <f>Project!D5</f>
        <v>1</v>
      </c>
      <c r="F9" s="127">
        <f>Project!E5</f>
        <v>2</v>
      </c>
      <c r="G9" s="127">
        <f>Project!F5</f>
        <v>3</v>
      </c>
      <c r="H9" s="127">
        <f>Project!G5</f>
        <v>4</v>
      </c>
      <c r="I9" s="127">
        <f>Project!H5</f>
        <v>5</v>
      </c>
      <c r="J9" s="127">
        <f>Project!I5</f>
        <v>6</v>
      </c>
      <c r="K9" s="127">
        <f>Project!J5</f>
        <v>7</v>
      </c>
      <c r="L9" s="127">
        <f>Project!K5</f>
        <v>8</v>
      </c>
      <c r="M9" s="127">
        <f>Project!L5</f>
        <v>9</v>
      </c>
      <c r="N9" s="127">
        <f>Project!M5</f>
        <v>10</v>
      </c>
      <c r="O9" s="34" t="s">
        <v>25</v>
      </c>
      <c r="P9" s="18"/>
      <c r="Q9" s="18">
        <f>COUNTA(E9:O9)</f>
        <v>11</v>
      </c>
      <c r="R9" s="18"/>
      <c r="S9" s="18"/>
      <c r="T9" s="18"/>
      <c r="U9" s="18"/>
      <c r="V9" s="18"/>
      <c r="W9" s="18"/>
      <c r="X9" s="18"/>
      <c r="Y9" s="18"/>
      <c r="Z9" s="18"/>
    </row>
    <row r="10" spans="2:26" x14ac:dyDescent="0.2">
      <c r="B10" s="27" t="s">
        <v>45</v>
      </c>
      <c r="C10" s="18"/>
      <c r="D10" s="18"/>
      <c r="E10" s="128">
        <f>Project!D9</f>
        <v>0</v>
      </c>
      <c r="F10" s="128">
        <f>Project!E9</f>
        <v>0</v>
      </c>
      <c r="G10" s="128">
        <f>Project!F9</f>
        <v>0</v>
      </c>
      <c r="H10" s="128">
        <f>Project!G9</f>
        <v>0</v>
      </c>
      <c r="I10" s="128">
        <f>Project!H9</f>
        <v>0</v>
      </c>
      <c r="J10" s="128">
        <f>Project!I9</f>
        <v>0</v>
      </c>
      <c r="K10" s="128">
        <f>Project!J9</f>
        <v>0</v>
      </c>
      <c r="L10" s="128">
        <f>Project!K9</f>
        <v>0</v>
      </c>
      <c r="M10" s="128">
        <f>Project!L9</f>
        <v>0</v>
      </c>
      <c r="N10" s="128">
        <f>Project!M9</f>
        <v>0</v>
      </c>
      <c r="O10" s="41"/>
      <c r="P10" s="18"/>
      <c r="Q10" s="18"/>
      <c r="R10" s="18"/>
      <c r="S10" s="18"/>
      <c r="T10" s="18"/>
      <c r="U10" s="18"/>
      <c r="V10" s="18"/>
      <c r="W10" s="18"/>
      <c r="X10" s="18"/>
      <c r="Y10" s="18"/>
      <c r="Z10" s="18"/>
    </row>
    <row r="11" spans="2:26" x14ac:dyDescent="0.2">
      <c r="B11" s="13"/>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2:26" x14ac:dyDescent="0.2">
      <c r="B12" s="20" t="s">
        <v>73</v>
      </c>
      <c r="C12" s="18"/>
      <c r="D12" s="22" t="s">
        <v>156</v>
      </c>
      <c r="E12" s="18"/>
      <c r="F12" s="18"/>
      <c r="G12" s="18"/>
      <c r="H12" s="18"/>
      <c r="I12" s="18"/>
      <c r="J12" s="18"/>
      <c r="K12" s="18"/>
      <c r="L12" s="18"/>
      <c r="M12" s="18"/>
      <c r="N12" s="18"/>
      <c r="O12" s="18"/>
      <c r="P12" s="18"/>
      <c r="Q12" s="18"/>
      <c r="R12" s="18"/>
      <c r="S12" s="18"/>
      <c r="T12" s="18"/>
      <c r="U12" s="18"/>
      <c r="V12" s="18"/>
      <c r="W12" s="18"/>
      <c r="X12" s="18"/>
      <c r="Y12" s="18"/>
      <c r="Z12" s="18"/>
    </row>
    <row r="13" spans="2:26" x14ac:dyDescent="0.2">
      <c r="B13" s="35" t="s">
        <v>30</v>
      </c>
      <c r="C13" s="18"/>
      <c r="D13" s="22"/>
      <c r="E13" s="28">
        <f>SUM(E14:E17)</f>
        <v>0</v>
      </c>
      <c r="F13" s="28">
        <f t="shared" ref="F13:O13" si="0">SUM(F14:F17)</f>
        <v>0</v>
      </c>
      <c r="G13" s="28">
        <f t="shared" si="0"/>
        <v>0</v>
      </c>
      <c r="H13" s="28">
        <f t="shared" si="0"/>
        <v>0</v>
      </c>
      <c r="I13" s="28">
        <f t="shared" si="0"/>
        <v>0</v>
      </c>
      <c r="J13" s="28">
        <f t="shared" si="0"/>
        <v>0</v>
      </c>
      <c r="K13" s="28">
        <f t="shared" si="0"/>
        <v>0</v>
      </c>
      <c r="L13" s="28">
        <f t="shared" si="0"/>
        <v>0</v>
      </c>
      <c r="M13" s="28">
        <f t="shared" si="0"/>
        <v>0</v>
      </c>
      <c r="N13" s="28">
        <f t="shared" si="0"/>
        <v>0</v>
      </c>
      <c r="O13" s="28">
        <f t="shared" si="0"/>
        <v>0</v>
      </c>
      <c r="P13" s="23"/>
      <c r="Q13" s="28">
        <f>SUM(E13:O13)</f>
        <v>0</v>
      </c>
      <c r="R13" s="18"/>
      <c r="S13" s="18"/>
      <c r="T13" s="18"/>
      <c r="U13" s="18"/>
      <c r="V13" s="18"/>
      <c r="W13" s="18"/>
      <c r="X13" s="18"/>
      <c r="Y13" s="18"/>
      <c r="Z13" s="18"/>
    </row>
    <row r="14" spans="2:26" x14ac:dyDescent="0.2">
      <c r="B14" s="56" t="str">
        <f>Project!B22</f>
        <v>Capital investment costs 1</v>
      </c>
      <c r="C14" s="18"/>
      <c r="D14" s="22" t="s">
        <v>158</v>
      </c>
      <c r="E14" s="45"/>
      <c r="F14" s="45"/>
      <c r="G14" s="45"/>
      <c r="H14" s="45"/>
      <c r="I14" s="45"/>
      <c r="J14" s="45"/>
      <c r="K14" s="45"/>
      <c r="L14" s="45"/>
      <c r="M14" s="45"/>
      <c r="N14" s="45"/>
      <c r="O14" s="45"/>
      <c r="P14" s="23"/>
      <c r="Q14" s="28">
        <f t="shared" ref="Q14:Q85" si="1">SUM(E14:O14)</f>
        <v>0</v>
      </c>
      <c r="R14" s="18"/>
      <c r="S14" s="18"/>
      <c r="T14" s="18"/>
      <c r="U14" s="18"/>
      <c r="V14" s="18"/>
      <c r="W14" s="18"/>
      <c r="X14" s="18"/>
      <c r="Y14" s="18"/>
      <c r="Z14" s="18"/>
    </row>
    <row r="15" spans="2:26" x14ac:dyDescent="0.2">
      <c r="B15" s="56">
        <f>Project!B26</f>
        <v>0</v>
      </c>
      <c r="C15" s="18"/>
      <c r="D15" s="22" t="s">
        <v>158</v>
      </c>
      <c r="E15" s="45"/>
      <c r="F15" s="45"/>
      <c r="G15" s="45"/>
      <c r="H15" s="45"/>
      <c r="I15" s="45"/>
      <c r="J15" s="45"/>
      <c r="K15" s="45"/>
      <c r="L15" s="45"/>
      <c r="M15" s="45"/>
      <c r="N15" s="45"/>
      <c r="O15" s="45"/>
      <c r="P15" s="23"/>
      <c r="Q15" s="28">
        <f t="shared" si="1"/>
        <v>0</v>
      </c>
      <c r="R15" s="18"/>
      <c r="S15" s="18"/>
      <c r="T15" s="18"/>
      <c r="U15" s="18"/>
      <c r="V15" s="18"/>
      <c r="W15" s="18"/>
      <c r="X15" s="18"/>
      <c r="Y15" s="18"/>
      <c r="Z15" s="18"/>
    </row>
    <row r="16" spans="2:26" x14ac:dyDescent="0.2">
      <c r="B16" s="56" t="s">
        <v>66</v>
      </c>
      <c r="C16" s="18"/>
      <c r="D16" s="22" t="s">
        <v>158</v>
      </c>
      <c r="E16" s="45"/>
      <c r="F16" s="45"/>
      <c r="G16" s="45"/>
      <c r="H16" s="45"/>
      <c r="I16" s="45"/>
      <c r="J16" s="45"/>
      <c r="K16" s="45"/>
      <c r="L16" s="45"/>
      <c r="M16" s="45"/>
      <c r="N16" s="45"/>
      <c r="O16" s="45"/>
      <c r="P16" s="23"/>
      <c r="Q16" s="28">
        <f t="shared" si="1"/>
        <v>0</v>
      </c>
      <c r="R16" s="18"/>
      <c r="S16" s="18"/>
      <c r="T16" s="18"/>
      <c r="U16" s="18"/>
      <c r="V16" s="18"/>
      <c r="W16" s="18"/>
      <c r="X16" s="18"/>
      <c r="Y16" s="18"/>
      <c r="Z16" s="18"/>
    </row>
    <row r="17" spans="2:26" x14ac:dyDescent="0.2">
      <c r="B17" s="56" t="s">
        <v>25</v>
      </c>
      <c r="C17" s="18"/>
      <c r="D17" s="22" t="s">
        <v>158</v>
      </c>
      <c r="E17" s="45"/>
      <c r="F17" s="45"/>
      <c r="G17" s="45"/>
      <c r="H17" s="45"/>
      <c r="I17" s="45"/>
      <c r="J17" s="45"/>
      <c r="K17" s="45"/>
      <c r="L17" s="45"/>
      <c r="M17" s="45"/>
      <c r="N17" s="45"/>
      <c r="O17" s="45"/>
      <c r="P17" s="23"/>
      <c r="Q17" s="28">
        <f t="shared" si="1"/>
        <v>0</v>
      </c>
      <c r="R17" s="18"/>
      <c r="S17" s="18"/>
      <c r="T17" s="18"/>
      <c r="U17" s="18"/>
      <c r="V17" s="18"/>
      <c r="W17" s="18"/>
      <c r="X17" s="18"/>
      <c r="Y17" s="18"/>
      <c r="Z17" s="18"/>
    </row>
    <row r="18" spans="2:26" x14ac:dyDescent="0.2">
      <c r="B18" s="13"/>
      <c r="C18" s="18"/>
      <c r="D18" s="22"/>
      <c r="E18" s="23"/>
      <c r="F18" s="23"/>
      <c r="G18" s="23"/>
      <c r="H18" s="23"/>
      <c r="I18" s="23"/>
      <c r="J18" s="23"/>
      <c r="K18" s="23"/>
      <c r="L18" s="23"/>
      <c r="M18" s="23"/>
      <c r="N18" s="23"/>
      <c r="O18" s="23"/>
      <c r="P18" s="23"/>
      <c r="Q18" s="23"/>
      <c r="R18" s="18"/>
      <c r="S18" s="18"/>
      <c r="T18" s="18"/>
      <c r="U18" s="18"/>
      <c r="V18" s="18"/>
      <c r="W18" s="18"/>
      <c r="X18" s="18"/>
      <c r="Y18" s="18"/>
      <c r="Z18" s="18"/>
    </row>
    <row r="19" spans="2:26" x14ac:dyDescent="0.2">
      <c r="B19" s="35" t="s">
        <v>33</v>
      </c>
      <c r="C19" s="18"/>
      <c r="D19" s="22"/>
      <c r="E19" s="28">
        <f>E20+E25</f>
        <v>0</v>
      </c>
      <c r="F19" s="28">
        <f t="shared" ref="F19:O19" si="2">F20+F25</f>
        <v>0</v>
      </c>
      <c r="G19" s="28">
        <f t="shared" si="2"/>
        <v>0</v>
      </c>
      <c r="H19" s="28">
        <f t="shared" si="2"/>
        <v>0</v>
      </c>
      <c r="I19" s="28">
        <f t="shared" si="2"/>
        <v>0</v>
      </c>
      <c r="J19" s="28">
        <f t="shared" si="2"/>
        <v>0</v>
      </c>
      <c r="K19" s="28">
        <f t="shared" si="2"/>
        <v>0</v>
      </c>
      <c r="L19" s="28">
        <f t="shared" si="2"/>
        <v>0</v>
      </c>
      <c r="M19" s="28">
        <f t="shared" si="2"/>
        <v>0</v>
      </c>
      <c r="N19" s="28">
        <f t="shared" si="2"/>
        <v>0</v>
      </c>
      <c r="O19" s="28">
        <f t="shared" si="2"/>
        <v>0</v>
      </c>
      <c r="P19" s="23"/>
      <c r="Q19" s="28">
        <f t="shared" si="1"/>
        <v>0</v>
      </c>
      <c r="R19" s="18"/>
      <c r="S19" s="18"/>
      <c r="T19" s="18"/>
      <c r="U19" s="18"/>
      <c r="V19" s="18"/>
      <c r="W19" s="18"/>
      <c r="X19" s="18"/>
      <c r="Y19" s="18"/>
      <c r="Z19" s="18"/>
    </row>
    <row r="20" spans="2:26" x14ac:dyDescent="0.2">
      <c r="B20" s="57" t="s">
        <v>34</v>
      </c>
      <c r="C20" s="18"/>
      <c r="D20" s="22"/>
      <c r="E20" s="28">
        <f>SUM(E21:E24)</f>
        <v>0</v>
      </c>
      <c r="F20" s="28">
        <f t="shared" ref="F20:O20" si="3">SUM(F21:F24)</f>
        <v>0</v>
      </c>
      <c r="G20" s="28">
        <f t="shared" si="3"/>
        <v>0</v>
      </c>
      <c r="H20" s="28">
        <f t="shared" si="3"/>
        <v>0</v>
      </c>
      <c r="I20" s="28">
        <f t="shared" si="3"/>
        <v>0</v>
      </c>
      <c r="J20" s="28">
        <f t="shared" si="3"/>
        <v>0</v>
      </c>
      <c r="K20" s="28">
        <f t="shared" si="3"/>
        <v>0</v>
      </c>
      <c r="L20" s="28">
        <f t="shared" si="3"/>
        <v>0</v>
      </c>
      <c r="M20" s="28">
        <f t="shared" si="3"/>
        <v>0</v>
      </c>
      <c r="N20" s="28">
        <f t="shared" si="3"/>
        <v>0</v>
      </c>
      <c r="O20" s="28">
        <f t="shared" si="3"/>
        <v>0</v>
      </c>
      <c r="P20" s="23"/>
      <c r="Q20" s="28">
        <f t="shared" si="1"/>
        <v>0</v>
      </c>
      <c r="R20" s="18"/>
      <c r="S20" s="18"/>
      <c r="T20" s="18"/>
      <c r="U20" s="18"/>
      <c r="V20" s="18"/>
      <c r="W20" s="18"/>
      <c r="X20" s="18"/>
      <c r="Y20" s="18"/>
      <c r="Z20" s="18"/>
    </row>
    <row r="21" spans="2:26" x14ac:dyDescent="0.2">
      <c r="B21" s="56" t="str">
        <f>Project!B29</f>
        <v>Variable implementation costs 1</v>
      </c>
      <c r="C21" s="18"/>
      <c r="D21" s="22" t="s">
        <v>158</v>
      </c>
      <c r="E21" s="45"/>
      <c r="F21" s="45"/>
      <c r="G21" s="45"/>
      <c r="H21" s="45"/>
      <c r="I21" s="45"/>
      <c r="J21" s="45"/>
      <c r="K21" s="45"/>
      <c r="L21" s="45"/>
      <c r="M21" s="45"/>
      <c r="N21" s="45"/>
      <c r="O21" s="45"/>
      <c r="P21" s="23"/>
      <c r="Q21" s="28">
        <f t="shared" si="1"/>
        <v>0</v>
      </c>
      <c r="R21" s="18"/>
      <c r="S21" s="18"/>
      <c r="T21" s="18"/>
      <c r="U21" s="18"/>
      <c r="V21" s="18"/>
      <c r="W21" s="18"/>
      <c r="X21" s="18"/>
      <c r="Y21" s="18"/>
      <c r="Z21" s="18"/>
    </row>
    <row r="22" spans="2:26" x14ac:dyDescent="0.2">
      <c r="B22" s="56">
        <f>Project!B30</f>
        <v>0</v>
      </c>
      <c r="C22" s="18"/>
      <c r="D22" s="22" t="s">
        <v>158</v>
      </c>
      <c r="E22" s="45"/>
      <c r="F22" s="45"/>
      <c r="G22" s="45"/>
      <c r="H22" s="45"/>
      <c r="I22" s="45"/>
      <c r="J22" s="45"/>
      <c r="K22" s="45"/>
      <c r="L22" s="45"/>
      <c r="M22" s="45"/>
      <c r="N22" s="45"/>
      <c r="O22" s="45"/>
      <c r="P22" s="23"/>
      <c r="Q22" s="28">
        <f t="shared" si="1"/>
        <v>0</v>
      </c>
      <c r="R22" s="18"/>
      <c r="S22" s="18"/>
      <c r="T22" s="18"/>
      <c r="U22" s="18"/>
      <c r="V22" s="18"/>
      <c r="W22" s="18"/>
      <c r="X22" s="18"/>
      <c r="Y22" s="18"/>
      <c r="Z22" s="18"/>
    </row>
    <row r="23" spans="2:26" x14ac:dyDescent="0.2">
      <c r="B23" s="56" t="s">
        <v>67</v>
      </c>
      <c r="C23" s="18"/>
      <c r="D23" s="22" t="s">
        <v>158</v>
      </c>
      <c r="E23" s="45"/>
      <c r="F23" s="45"/>
      <c r="G23" s="45"/>
      <c r="H23" s="45"/>
      <c r="I23" s="45"/>
      <c r="J23" s="45"/>
      <c r="K23" s="45"/>
      <c r="L23" s="45"/>
      <c r="M23" s="45"/>
      <c r="N23" s="45"/>
      <c r="O23" s="45"/>
      <c r="P23" s="23"/>
      <c r="Q23" s="28">
        <f t="shared" si="1"/>
        <v>0</v>
      </c>
      <c r="R23" s="18"/>
      <c r="S23" s="18"/>
      <c r="T23" s="18"/>
      <c r="U23" s="18"/>
      <c r="V23" s="18"/>
      <c r="W23" s="18"/>
      <c r="X23" s="18"/>
      <c r="Y23" s="18"/>
      <c r="Z23" s="18"/>
    </row>
    <row r="24" spans="2:26" x14ac:dyDescent="0.2">
      <c r="B24" s="56" t="s">
        <v>25</v>
      </c>
      <c r="C24" s="18"/>
      <c r="D24" s="22" t="s">
        <v>158</v>
      </c>
      <c r="E24" s="45"/>
      <c r="F24" s="45"/>
      <c r="G24" s="45"/>
      <c r="H24" s="45"/>
      <c r="I24" s="45"/>
      <c r="J24" s="45"/>
      <c r="K24" s="45"/>
      <c r="L24" s="45"/>
      <c r="M24" s="45"/>
      <c r="N24" s="45"/>
      <c r="O24" s="45"/>
      <c r="P24" s="23"/>
      <c r="Q24" s="28">
        <f t="shared" si="1"/>
        <v>0</v>
      </c>
      <c r="R24" s="18"/>
      <c r="S24" s="18"/>
      <c r="T24" s="18"/>
      <c r="U24" s="18"/>
      <c r="V24" s="18"/>
      <c r="W24" s="18"/>
      <c r="X24" s="18"/>
      <c r="Y24" s="18"/>
      <c r="Z24" s="18"/>
    </row>
    <row r="25" spans="2:26" x14ac:dyDescent="0.2">
      <c r="B25" s="57" t="s">
        <v>37</v>
      </c>
      <c r="C25" s="18"/>
      <c r="D25" s="22"/>
      <c r="E25" s="28">
        <f>SUM(E26:E29)</f>
        <v>0</v>
      </c>
      <c r="F25" s="28">
        <f t="shared" ref="F25:O25" si="4">SUM(F26:F29)</f>
        <v>0</v>
      </c>
      <c r="G25" s="28">
        <f t="shared" si="4"/>
        <v>0</v>
      </c>
      <c r="H25" s="28">
        <f t="shared" si="4"/>
        <v>0</v>
      </c>
      <c r="I25" s="28">
        <f t="shared" si="4"/>
        <v>0</v>
      </c>
      <c r="J25" s="28">
        <f t="shared" si="4"/>
        <v>0</v>
      </c>
      <c r="K25" s="28">
        <f t="shared" si="4"/>
        <v>0</v>
      </c>
      <c r="L25" s="28">
        <f t="shared" si="4"/>
        <v>0</v>
      </c>
      <c r="M25" s="28">
        <f t="shared" si="4"/>
        <v>0</v>
      </c>
      <c r="N25" s="28">
        <f t="shared" si="4"/>
        <v>0</v>
      </c>
      <c r="O25" s="28">
        <f t="shared" si="4"/>
        <v>0</v>
      </c>
      <c r="P25" s="23"/>
      <c r="Q25" s="28">
        <f t="shared" si="1"/>
        <v>0</v>
      </c>
      <c r="R25" s="18"/>
      <c r="S25" s="18"/>
      <c r="T25" s="18"/>
      <c r="U25" s="18"/>
      <c r="V25" s="18"/>
      <c r="W25" s="18"/>
      <c r="X25" s="18"/>
      <c r="Y25" s="18"/>
      <c r="Z25" s="18"/>
    </row>
    <row r="26" spans="2:26" x14ac:dyDescent="0.2">
      <c r="B26" s="56" t="str">
        <f>Project!B32</f>
        <v>Variable implementation costs 2</v>
      </c>
      <c r="C26" s="18"/>
      <c r="D26" s="22" t="s">
        <v>158</v>
      </c>
      <c r="E26" s="45"/>
      <c r="F26" s="45"/>
      <c r="G26" s="45"/>
      <c r="H26" s="45"/>
      <c r="I26" s="45"/>
      <c r="J26" s="45"/>
      <c r="K26" s="45"/>
      <c r="L26" s="45"/>
      <c r="M26" s="45"/>
      <c r="N26" s="45"/>
      <c r="O26" s="45"/>
      <c r="P26" s="23"/>
      <c r="Q26" s="28">
        <f t="shared" si="1"/>
        <v>0</v>
      </c>
      <c r="R26" s="18"/>
      <c r="S26" s="18"/>
      <c r="T26" s="18"/>
      <c r="U26" s="18"/>
      <c r="V26" s="18"/>
      <c r="W26" s="18"/>
      <c r="X26" s="18"/>
      <c r="Y26" s="18"/>
      <c r="Z26" s="18"/>
    </row>
    <row r="27" spans="2:26" x14ac:dyDescent="0.2">
      <c r="B27" s="56" t="str">
        <f>Project!B35</f>
        <v>Fixed implementation costs 1</v>
      </c>
      <c r="C27" s="18"/>
      <c r="D27" s="22" t="s">
        <v>158</v>
      </c>
      <c r="E27" s="45"/>
      <c r="F27" s="45"/>
      <c r="G27" s="45"/>
      <c r="H27" s="45"/>
      <c r="I27" s="45"/>
      <c r="J27" s="45"/>
      <c r="K27" s="45"/>
      <c r="L27" s="45"/>
      <c r="M27" s="45"/>
      <c r="N27" s="45"/>
      <c r="O27" s="45"/>
      <c r="P27" s="23"/>
      <c r="Q27" s="28">
        <f t="shared" si="1"/>
        <v>0</v>
      </c>
      <c r="R27" s="18"/>
      <c r="S27" s="18"/>
      <c r="T27" s="18"/>
      <c r="U27" s="18"/>
      <c r="V27" s="18"/>
      <c r="W27" s="18"/>
      <c r="X27" s="18"/>
      <c r="Y27" s="18"/>
      <c r="Z27" s="18"/>
    </row>
    <row r="28" spans="2:26" x14ac:dyDescent="0.2">
      <c r="B28" s="56" t="s">
        <v>68</v>
      </c>
      <c r="C28" s="18"/>
      <c r="D28" s="22" t="s">
        <v>158</v>
      </c>
      <c r="E28" s="45"/>
      <c r="F28" s="45"/>
      <c r="G28" s="45"/>
      <c r="H28" s="45"/>
      <c r="I28" s="45"/>
      <c r="J28" s="45"/>
      <c r="K28" s="45"/>
      <c r="L28" s="45"/>
      <c r="M28" s="45"/>
      <c r="N28" s="45"/>
      <c r="O28" s="45"/>
      <c r="P28" s="23"/>
      <c r="Q28" s="28">
        <f t="shared" si="1"/>
        <v>0</v>
      </c>
      <c r="R28" s="18"/>
      <c r="S28" s="18"/>
      <c r="T28" s="18"/>
      <c r="U28" s="18"/>
      <c r="V28" s="18"/>
      <c r="W28" s="18"/>
      <c r="X28" s="18"/>
      <c r="Y28" s="18"/>
      <c r="Z28" s="18"/>
    </row>
    <row r="29" spans="2:26" x14ac:dyDescent="0.2">
      <c r="B29" s="56" t="s">
        <v>25</v>
      </c>
      <c r="C29" s="18"/>
      <c r="D29" s="22" t="s">
        <v>158</v>
      </c>
      <c r="E29" s="45"/>
      <c r="F29" s="45"/>
      <c r="G29" s="45"/>
      <c r="H29" s="45"/>
      <c r="I29" s="45"/>
      <c r="J29" s="45"/>
      <c r="K29" s="45"/>
      <c r="L29" s="45"/>
      <c r="M29" s="45"/>
      <c r="N29" s="45"/>
      <c r="O29" s="45"/>
      <c r="P29" s="23"/>
      <c r="Q29" s="28">
        <f t="shared" si="1"/>
        <v>0</v>
      </c>
      <c r="R29" s="18"/>
      <c r="S29" s="18"/>
      <c r="T29" s="18"/>
      <c r="U29" s="18"/>
      <c r="V29" s="18"/>
      <c r="W29" s="18"/>
      <c r="X29" s="18"/>
      <c r="Y29" s="18"/>
      <c r="Z29" s="18"/>
    </row>
    <row r="30" spans="2:26" x14ac:dyDescent="0.2">
      <c r="B30" s="64"/>
      <c r="C30" s="18"/>
      <c r="D30" s="22"/>
      <c r="E30" s="65"/>
      <c r="F30" s="65"/>
      <c r="G30" s="65"/>
      <c r="H30" s="65"/>
      <c r="I30" s="65"/>
      <c r="J30" s="65"/>
      <c r="K30" s="65"/>
      <c r="L30" s="65"/>
      <c r="M30" s="65"/>
      <c r="N30" s="65"/>
      <c r="O30" s="65"/>
      <c r="P30" s="23"/>
      <c r="Q30" s="23"/>
      <c r="R30" s="18"/>
      <c r="S30" s="18"/>
      <c r="T30" s="18"/>
      <c r="U30" s="18"/>
      <c r="V30" s="18"/>
      <c r="W30" s="18"/>
      <c r="X30" s="18"/>
      <c r="Y30" s="18"/>
      <c r="Z30" s="18"/>
    </row>
    <row r="31" spans="2:26" x14ac:dyDescent="0.2">
      <c r="B31" s="73" t="s">
        <v>87</v>
      </c>
      <c r="C31" s="18"/>
      <c r="D31" s="22" t="s">
        <v>158</v>
      </c>
      <c r="E31" s="45"/>
      <c r="F31" s="45"/>
      <c r="G31" s="45"/>
      <c r="H31" s="45"/>
      <c r="I31" s="45"/>
      <c r="J31" s="45"/>
      <c r="K31" s="45"/>
      <c r="L31" s="45"/>
      <c r="M31" s="45"/>
      <c r="N31" s="45"/>
      <c r="O31" s="45"/>
      <c r="P31" s="23"/>
      <c r="Q31" s="28">
        <f t="shared" si="1"/>
        <v>0</v>
      </c>
      <c r="R31" s="18"/>
      <c r="S31" s="18"/>
      <c r="T31" s="18"/>
      <c r="U31" s="18"/>
      <c r="V31" s="18"/>
      <c r="W31" s="18"/>
      <c r="X31" s="18"/>
      <c r="Y31" s="18"/>
      <c r="Z31" s="18"/>
    </row>
    <row r="32" spans="2:26" x14ac:dyDescent="0.2">
      <c r="B32" s="13"/>
      <c r="C32" s="18"/>
      <c r="D32" s="22"/>
      <c r="E32" s="23"/>
      <c r="F32" s="23"/>
      <c r="G32" s="23"/>
      <c r="H32" s="23"/>
      <c r="I32" s="23"/>
      <c r="J32" s="23"/>
      <c r="K32" s="23"/>
      <c r="L32" s="23"/>
      <c r="M32" s="23"/>
      <c r="N32" s="23"/>
      <c r="O32" s="23"/>
      <c r="P32" s="23"/>
      <c r="Q32" s="23"/>
      <c r="R32" s="18"/>
      <c r="S32" s="18"/>
      <c r="T32" s="18"/>
      <c r="U32" s="18"/>
      <c r="V32" s="18"/>
      <c r="W32" s="18"/>
      <c r="X32" s="18"/>
      <c r="Y32" s="18"/>
      <c r="Z32" s="18"/>
    </row>
    <row r="33" spans="1:26" x14ac:dyDescent="0.2">
      <c r="B33" s="35" t="s">
        <v>47</v>
      </c>
      <c r="C33" s="18"/>
      <c r="D33" s="22"/>
      <c r="E33" s="28">
        <f>SUM(E34:E37)</f>
        <v>0</v>
      </c>
      <c r="F33" s="28">
        <f t="shared" ref="F33:O33" si="5">SUM(F34:F37)</f>
        <v>0</v>
      </c>
      <c r="G33" s="28">
        <f t="shared" si="5"/>
        <v>0</v>
      </c>
      <c r="H33" s="28">
        <f t="shared" si="5"/>
        <v>0</v>
      </c>
      <c r="I33" s="28">
        <f t="shared" si="5"/>
        <v>0</v>
      </c>
      <c r="J33" s="28">
        <f t="shared" si="5"/>
        <v>0</v>
      </c>
      <c r="K33" s="28">
        <f t="shared" si="5"/>
        <v>0</v>
      </c>
      <c r="L33" s="28">
        <f t="shared" si="5"/>
        <v>0</v>
      </c>
      <c r="M33" s="28">
        <f t="shared" si="5"/>
        <v>0</v>
      </c>
      <c r="N33" s="28">
        <f t="shared" si="5"/>
        <v>0</v>
      </c>
      <c r="O33" s="28">
        <f t="shared" si="5"/>
        <v>0</v>
      </c>
      <c r="P33" s="23"/>
      <c r="Q33" s="28">
        <f t="shared" si="1"/>
        <v>0</v>
      </c>
      <c r="R33" s="18"/>
      <c r="S33" s="18"/>
      <c r="T33" s="18"/>
      <c r="U33" s="18"/>
      <c r="V33" s="18"/>
      <c r="W33" s="18"/>
      <c r="X33" s="18"/>
      <c r="Y33" s="18"/>
      <c r="Z33" s="18"/>
    </row>
    <row r="34" spans="1:26" x14ac:dyDescent="0.2">
      <c r="B34" s="60" t="s">
        <v>74</v>
      </c>
      <c r="C34" s="18"/>
      <c r="D34" s="22" t="s">
        <v>157</v>
      </c>
      <c r="E34" s="61">
        <f>E69</f>
        <v>0</v>
      </c>
      <c r="F34" s="61">
        <f>F89</f>
        <v>0</v>
      </c>
      <c r="G34" s="61">
        <f t="shared" ref="G34:N34" si="6">G89</f>
        <v>0</v>
      </c>
      <c r="H34" s="61">
        <f t="shared" si="6"/>
        <v>0</v>
      </c>
      <c r="I34" s="61">
        <f t="shared" si="6"/>
        <v>0</v>
      </c>
      <c r="J34" s="61">
        <f t="shared" si="6"/>
        <v>0</v>
      </c>
      <c r="K34" s="61">
        <f t="shared" si="6"/>
        <v>0</v>
      </c>
      <c r="L34" s="61">
        <f t="shared" si="6"/>
        <v>0</v>
      </c>
      <c r="M34" s="61">
        <f t="shared" si="6"/>
        <v>0</v>
      </c>
      <c r="N34" s="61">
        <f t="shared" si="6"/>
        <v>0</v>
      </c>
      <c r="O34" s="61">
        <f t="shared" ref="O34" si="7">O69</f>
        <v>0</v>
      </c>
      <c r="P34" s="23"/>
      <c r="Q34" s="28">
        <f t="shared" si="1"/>
        <v>0</v>
      </c>
      <c r="R34" s="18"/>
      <c r="S34" s="18"/>
      <c r="T34" s="18"/>
      <c r="U34" s="18"/>
      <c r="V34" s="18"/>
      <c r="W34" s="18"/>
      <c r="X34" s="18"/>
      <c r="Y34" s="18"/>
      <c r="Z34" s="18"/>
    </row>
    <row r="35" spans="1:26" x14ac:dyDescent="0.2">
      <c r="B35" s="56" t="s">
        <v>48</v>
      </c>
      <c r="C35" s="18"/>
      <c r="D35" s="22" t="s">
        <v>157</v>
      </c>
      <c r="E35" s="45"/>
      <c r="F35" s="45"/>
      <c r="G35" s="45"/>
      <c r="H35" s="45"/>
      <c r="I35" s="45"/>
      <c r="J35" s="45"/>
      <c r="K35" s="45"/>
      <c r="L35" s="45"/>
      <c r="M35" s="45"/>
      <c r="N35" s="45"/>
      <c r="O35" s="45"/>
      <c r="P35" s="23"/>
      <c r="Q35" s="28">
        <f t="shared" si="1"/>
        <v>0</v>
      </c>
      <c r="R35" s="18"/>
      <c r="S35" s="18"/>
      <c r="T35" s="18"/>
      <c r="U35" s="18"/>
      <c r="V35" s="18"/>
      <c r="W35" s="18"/>
      <c r="X35" s="18"/>
      <c r="Y35" s="18"/>
      <c r="Z35" s="18"/>
    </row>
    <row r="36" spans="1:26" x14ac:dyDescent="0.2">
      <c r="B36" s="56" t="s">
        <v>49</v>
      </c>
      <c r="C36" s="18"/>
      <c r="D36" s="22" t="s">
        <v>157</v>
      </c>
      <c r="E36" s="45"/>
      <c r="F36" s="45"/>
      <c r="G36" s="45"/>
      <c r="H36" s="45"/>
      <c r="I36" s="45"/>
      <c r="J36" s="45"/>
      <c r="K36" s="45"/>
      <c r="L36" s="45"/>
      <c r="M36" s="45"/>
      <c r="N36" s="45"/>
      <c r="O36" s="45"/>
      <c r="P36" s="23"/>
      <c r="Q36" s="28">
        <f t="shared" si="1"/>
        <v>0</v>
      </c>
      <c r="R36" s="18"/>
      <c r="S36" s="18"/>
      <c r="T36" s="18"/>
      <c r="U36" s="18"/>
      <c r="V36" s="18"/>
      <c r="W36" s="18"/>
      <c r="X36" s="18"/>
      <c r="Y36" s="18"/>
      <c r="Z36" s="18"/>
    </row>
    <row r="37" spans="1:26" x14ac:dyDescent="0.2">
      <c r="B37" s="56" t="s">
        <v>25</v>
      </c>
      <c r="C37" s="18"/>
      <c r="D37" s="22" t="s">
        <v>157</v>
      </c>
      <c r="E37" s="45"/>
      <c r="F37" s="45"/>
      <c r="G37" s="45"/>
      <c r="H37" s="45"/>
      <c r="I37" s="45"/>
      <c r="J37" s="45"/>
      <c r="K37" s="45"/>
      <c r="L37" s="45"/>
      <c r="M37" s="45"/>
      <c r="N37" s="45"/>
      <c r="O37" s="45"/>
      <c r="P37" s="23"/>
      <c r="Q37" s="28">
        <f t="shared" si="1"/>
        <v>0</v>
      </c>
      <c r="R37" s="18"/>
      <c r="S37" s="18"/>
      <c r="T37" s="18"/>
      <c r="U37" s="18"/>
      <c r="V37" s="18"/>
      <c r="W37" s="18"/>
      <c r="X37" s="18"/>
      <c r="Y37" s="18"/>
      <c r="Z37" s="18"/>
    </row>
    <row r="38" spans="1:26" x14ac:dyDescent="0.2">
      <c r="B38" s="13"/>
      <c r="C38" s="18"/>
      <c r="D38" s="18"/>
      <c r="E38" s="23"/>
      <c r="F38" s="23"/>
      <c r="G38" s="23"/>
      <c r="H38" s="23"/>
      <c r="I38" s="23"/>
      <c r="J38" s="23"/>
      <c r="K38" s="23"/>
      <c r="L38" s="23"/>
      <c r="M38" s="23"/>
      <c r="N38" s="23"/>
      <c r="O38" s="23"/>
      <c r="P38" s="23"/>
      <c r="Q38" s="23"/>
      <c r="R38" s="18"/>
      <c r="S38" s="18"/>
      <c r="T38" s="18"/>
      <c r="U38" s="18"/>
      <c r="V38" s="18"/>
      <c r="W38" s="18"/>
      <c r="X38" s="18"/>
      <c r="Y38" s="18"/>
      <c r="Z38" s="18"/>
    </row>
    <row r="39" spans="1:26" x14ac:dyDescent="0.2">
      <c r="B39" s="35" t="s">
        <v>81</v>
      </c>
      <c r="C39" s="18"/>
      <c r="D39" s="18"/>
      <c r="E39" s="28">
        <f t="shared" ref="E39:O39" si="8">E13+E19+E31+E33</f>
        <v>0</v>
      </c>
      <c r="F39" s="28">
        <f t="shared" si="8"/>
        <v>0</v>
      </c>
      <c r="G39" s="28">
        <f t="shared" si="8"/>
        <v>0</v>
      </c>
      <c r="H39" s="28">
        <f t="shared" si="8"/>
        <v>0</v>
      </c>
      <c r="I39" s="28">
        <f t="shared" si="8"/>
        <v>0</v>
      </c>
      <c r="J39" s="28">
        <f t="shared" si="8"/>
        <v>0</v>
      </c>
      <c r="K39" s="28">
        <f t="shared" si="8"/>
        <v>0</v>
      </c>
      <c r="L39" s="28">
        <f t="shared" si="8"/>
        <v>0</v>
      </c>
      <c r="M39" s="28">
        <f t="shared" si="8"/>
        <v>0</v>
      </c>
      <c r="N39" s="28">
        <f t="shared" si="8"/>
        <v>0</v>
      </c>
      <c r="O39" s="28">
        <f t="shared" si="8"/>
        <v>0</v>
      </c>
      <c r="P39" s="23"/>
      <c r="Q39" s="28">
        <f t="shared" si="1"/>
        <v>0</v>
      </c>
      <c r="R39" s="18"/>
      <c r="S39" s="18"/>
      <c r="T39" s="18"/>
      <c r="U39" s="18"/>
      <c r="V39" s="18"/>
      <c r="W39" s="18"/>
      <c r="X39" s="18"/>
      <c r="Y39" s="18"/>
      <c r="Z39" s="18"/>
    </row>
    <row r="40" spans="1:26" x14ac:dyDescent="0.2">
      <c r="B40" s="13"/>
      <c r="C40" s="18"/>
      <c r="D40" s="18"/>
      <c r="E40" s="18"/>
      <c r="F40" s="18"/>
      <c r="G40" s="18"/>
      <c r="H40" s="18"/>
      <c r="I40" s="18"/>
      <c r="J40" s="18"/>
      <c r="K40" s="18"/>
      <c r="L40" s="18"/>
      <c r="M40" s="18"/>
      <c r="N40" s="18"/>
      <c r="O40" s="18"/>
      <c r="P40" s="18"/>
      <c r="Q40" s="140">
        <f>Q13+Q19+Q35+Q36+Q48-Q57</f>
        <v>0</v>
      </c>
      <c r="R40" s="18"/>
      <c r="S40" s="18"/>
      <c r="T40" s="18"/>
      <c r="U40" s="18"/>
      <c r="V40" s="18"/>
      <c r="W40" s="18"/>
      <c r="X40" s="18"/>
      <c r="Y40" s="18"/>
      <c r="Z40" s="18"/>
    </row>
    <row r="41" spans="1:26" x14ac:dyDescent="0.2">
      <c r="B41" s="25" t="s">
        <v>88</v>
      </c>
      <c r="C41" s="18"/>
      <c r="D41" s="18"/>
      <c r="E41" s="151" t="e">
        <f>IRR(E39:N39,80%)</f>
        <v>#NUM!</v>
      </c>
      <c r="F41" s="18"/>
      <c r="G41" s="18"/>
      <c r="H41" s="18"/>
      <c r="I41" s="18"/>
      <c r="J41" s="18"/>
      <c r="K41" s="18"/>
      <c r="L41" s="18"/>
      <c r="M41" s="18"/>
      <c r="N41" s="18"/>
      <c r="O41" s="18"/>
      <c r="P41" s="18"/>
      <c r="Q41" s="23"/>
      <c r="R41" s="18"/>
      <c r="S41" s="18"/>
      <c r="T41" s="18"/>
      <c r="U41" s="18"/>
      <c r="V41" s="18"/>
      <c r="W41" s="18"/>
      <c r="X41" s="18"/>
      <c r="Y41" s="18"/>
      <c r="Z41" s="18"/>
    </row>
    <row r="42" spans="1:26" x14ac:dyDescent="0.2">
      <c r="B42" s="13"/>
      <c r="C42" s="18"/>
      <c r="D42" s="18"/>
      <c r="E42" s="18"/>
      <c r="F42" s="18"/>
      <c r="G42" s="18"/>
      <c r="H42" s="18"/>
      <c r="I42" s="18"/>
      <c r="J42" s="18"/>
      <c r="K42" s="18"/>
      <c r="L42" s="18"/>
      <c r="M42" s="18"/>
      <c r="N42" s="18"/>
      <c r="O42" s="18"/>
      <c r="P42" s="18"/>
      <c r="Q42" s="23"/>
      <c r="R42" s="18"/>
      <c r="S42" s="18"/>
      <c r="T42" s="18"/>
      <c r="U42" s="18"/>
      <c r="V42" s="18"/>
      <c r="W42" s="18"/>
      <c r="X42" s="18"/>
      <c r="Y42" s="18"/>
      <c r="Z42" s="18"/>
    </row>
    <row r="43" spans="1:26" x14ac:dyDescent="0.2">
      <c r="B43" s="29" t="s">
        <v>52</v>
      </c>
      <c r="C43" s="30"/>
      <c r="D43" s="30"/>
      <c r="E43" s="54">
        <f t="shared" ref="E43:O43" si="9">IFERROR(1/((1+$E$6+E10)^E9),"-")</f>
        <v>1</v>
      </c>
      <c r="F43" s="54">
        <f t="shared" si="9"/>
        <v>1</v>
      </c>
      <c r="G43" s="54">
        <f t="shared" si="9"/>
        <v>1</v>
      </c>
      <c r="H43" s="54">
        <f t="shared" si="9"/>
        <v>1</v>
      </c>
      <c r="I43" s="54">
        <f t="shared" si="9"/>
        <v>1</v>
      </c>
      <c r="J43" s="54">
        <f t="shared" si="9"/>
        <v>1</v>
      </c>
      <c r="K43" s="54">
        <f t="shared" si="9"/>
        <v>1</v>
      </c>
      <c r="L43" s="54">
        <f t="shared" si="9"/>
        <v>1</v>
      </c>
      <c r="M43" s="54">
        <f t="shared" si="9"/>
        <v>1</v>
      </c>
      <c r="N43" s="54">
        <f t="shared" si="9"/>
        <v>1</v>
      </c>
      <c r="O43" s="54" t="str">
        <f t="shared" si="9"/>
        <v>-</v>
      </c>
      <c r="P43" s="18"/>
      <c r="Q43" s="23"/>
      <c r="R43" s="18"/>
      <c r="S43" s="18"/>
      <c r="T43" s="18"/>
      <c r="U43" s="18"/>
      <c r="V43" s="18"/>
      <c r="W43" s="18"/>
      <c r="X43" s="18"/>
      <c r="Y43" s="18"/>
      <c r="Z43" s="18"/>
    </row>
    <row r="44" spans="1:26" x14ac:dyDescent="0.2">
      <c r="B44" s="29" t="s">
        <v>53</v>
      </c>
      <c r="C44" s="30"/>
      <c r="D44" s="30"/>
      <c r="E44" s="55">
        <f>IFERROR(E39*E43,"-")</f>
        <v>0</v>
      </c>
      <c r="F44" s="55">
        <f t="shared" ref="F44:O44" si="10">IFERROR(F39*F43,"-")</f>
        <v>0</v>
      </c>
      <c r="G44" s="55">
        <f t="shared" si="10"/>
        <v>0</v>
      </c>
      <c r="H44" s="55">
        <f t="shared" si="10"/>
        <v>0</v>
      </c>
      <c r="I44" s="55">
        <f t="shared" si="10"/>
        <v>0</v>
      </c>
      <c r="J44" s="55">
        <f t="shared" si="10"/>
        <v>0</v>
      </c>
      <c r="K44" s="55">
        <f t="shared" si="10"/>
        <v>0</v>
      </c>
      <c r="L44" s="55">
        <f t="shared" si="10"/>
        <v>0</v>
      </c>
      <c r="M44" s="55">
        <f t="shared" si="10"/>
        <v>0</v>
      </c>
      <c r="N44" s="55">
        <f t="shared" si="10"/>
        <v>0</v>
      </c>
      <c r="O44" s="55" t="str">
        <f t="shared" si="10"/>
        <v>-</v>
      </c>
      <c r="P44" s="23"/>
      <c r="Q44" s="28">
        <f t="shared" si="1"/>
        <v>0</v>
      </c>
      <c r="R44" s="18"/>
      <c r="S44" s="18"/>
      <c r="T44" s="18"/>
      <c r="U44" s="18"/>
      <c r="V44" s="18"/>
      <c r="W44" s="18"/>
      <c r="X44" s="18"/>
      <c r="Y44" s="18"/>
      <c r="Z44" s="18"/>
    </row>
    <row r="45" spans="1:26" x14ac:dyDescent="0.2">
      <c r="B45" s="13"/>
      <c r="C45" s="18"/>
      <c r="D45" s="18"/>
      <c r="E45" s="23"/>
      <c r="F45" s="23"/>
      <c r="G45" s="23"/>
      <c r="H45" s="23"/>
      <c r="I45" s="23"/>
      <c r="J45" s="23"/>
      <c r="K45" s="23"/>
      <c r="L45" s="23"/>
      <c r="M45" s="23"/>
      <c r="N45" s="23"/>
      <c r="O45" s="23"/>
      <c r="P45" s="23"/>
      <c r="Q45" s="23"/>
      <c r="R45" s="18"/>
      <c r="S45" s="18"/>
      <c r="T45" s="18"/>
      <c r="U45" s="18"/>
      <c r="V45" s="18"/>
      <c r="W45" s="18"/>
      <c r="X45" s="18"/>
      <c r="Y45" s="18"/>
      <c r="Z45" s="18"/>
    </row>
    <row r="46" spans="1:26" x14ac:dyDescent="0.2">
      <c r="A46" s="132"/>
      <c r="B46" s="25" t="s">
        <v>89</v>
      </c>
      <c r="C46" s="18"/>
      <c r="D46" s="18"/>
      <c r="E46" s="33">
        <f>SUM(E44:O44)</f>
        <v>0</v>
      </c>
      <c r="F46" s="23"/>
      <c r="G46" s="23"/>
      <c r="H46" s="23"/>
      <c r="I46" s="23"/>
      <c r="J46" s="23"/>
      <c r="K46" s="23"/>
      <c r="L46" s="23"/>
      <c r="M46" s="23"/>
      <c r="N46" s="23"/>
      <c r="O46" s="23"/>
      <c r="P46" s="23"/>
      <c r="Q46" s="23"/>
      <c r="R46" s="18"/>
      <c r="S46" s="18"/>
      <c r="T46" s="18"/>
      <c r="U46" s="18"/>
      <c r="V46" s="18"/>
      <c r="W46" s="18"/>
      <c r="X46" s="18"/>
      <c r="Y46" s="18"/>
      <c r="Z46" s="18"/>
    </row>
    <row r="47" spans="1:26" s="49" customFormat="1" ht="12" customHeight="1" x14ac:dyDescent="0.2">
      <c r="A47" s="132"/>
      <c r="B47" s="46"/>
      <c r="C47" s="47"/>
      <c r="D47" s="47"/>
      <c r="E47" s="48"/>
      <c r="F47" s="59"/>
      <c r="G47" s="59"/>
      <c r="H47" s="59"/>
      <c r="I47" s="59"/>
      <c r="J47" s="59"/>
      <c r="K47" s="59"/>
      <c r="L47" s="59"/>
      <c r="M47" s="59"/>
      <c r="N47" s="59"/>
      <c r="O47" s="59"/>
      <c r="P47" s="59"/>
      <c r="Q47" s="59"/>
      <c r="R47" s="47"/>
      <c r="S47" s="47"/>
      <c r="T47" s="47"/>
      <c r="U47" s="47"/>
      <c r="V47" s="47"/>
      <c r="W47" s="47"/>
      <c r="X47" s="47"/>
      <c r="Y47" s="47"/>
      <c r="Z47" s="47"/>
    </row>
    <row r="48" spans="1:26" s="49" customFormat="1" ht="12" customHeight="1" x14ac:dyDescent="0.2">
      <c r="A48" s="132"/>
      <c r="B48" s="142" t="s">
        <v>77</v>
      </c>
      <c r="C48" s="47"/>
      <c r="D48" s="47"/>
      <c r="E48" s="28">
        <f>SUM(E49:E51)</f>
        <v>0</v>
      </c>
      <c r="F48" s="28">
        <f t="shared" ref="F48:O48" si="11">SUM(F49:F51)</f>
        <v>0</v>
      </c>
      <c r="G48" s="28">
        <f t="shared" si="11"/>
        <v>0</v>
      </c>
      <c r="H48" s="28">
        <f t="shared" si="11"/>
        <v>0</v>
      </c>
      <c r="I48" s="28">
        <f t="shared" si="11"/>
        <v>0</v>
      </c>
      <c r="J48" s="28">
        <f t="shared" si="11"/>
        <v>0</v>
      </c>
      <c r="K48" s="28">
        <f t="shared" si="11"/>
        <v>0</v>
      </c>
      <c r="L48" s="28">
        <f t="shared" si="11"/>
        <v>0</v>
      </c>
      <c r="M48" s="28">
        <f t="shared" si="11"/>
        <v>0</v>
      </c>
      <c r="N48" s="28">
        <f t="shared" si="11"/>
        <v>0</v>
      </c>
      <c r="O48" s="28">
        <f t="shared" si="11"/>
        <v>0</v>
      </c>
      <c r="P48" s="23"/>
      <c r="Q48" s="28">
        <f t="shared" ref="Q48:Q51" si="12">SUM(E48:O48)</f>
        <v>0</v>
      </c>
      <c r="R48" s="47"/>
      <c r="S48" s="47"/>
      <c r="T48" s="47"/>
      <c r="U48" s="47"/>
      <c r="V48" s="47"/>
      <c r="W48" s="47"/>
      <c r="X48" s="47"/>
      <c r="Y48" s="47"/>
      <c r="Z48" s="47"/>
    </row>
    <row r="49" spans="1:26" s="49" customFormat="1" ht="12" customHeight="1" x14ac:dyDescent="0.2">
      <c r="A49" s="132"/>
      <c r="B49" s="143" t="s">
        <v>57</v>
      </c>
      <c r="C49" s="47"/>
      <c r="D49" s="47"/>
      <c r="E49" s="45"/>
      <c r="F49" s="45"/>
      <c r="G49" s="45"/>
      <c r="H49" s="45"/>
      <c r="I49" s="45"/>
      <c r="J49" s="45"/>
      <c r="K49" s="45"/>
      <c r="L49" s="45"/>
      <c r="M49" s="45"/>
      <c r="N49" s="45"/>
      <c r="O49" s="45"/>
      <c r="P49" s="23"/>
      <c r="Q49" s="28">
        <f t="shared" si="12"/>
        <v>0</v>
      </c>
      <c r="R49" s="47"/>
      <c r="S49" s="47"/>
      <c r="T49" s="47"/>
      <c r="U49" s="47"/>
      <c r="V49" s="47"/>
      <c r="W49" s="47"/>
      <c r="X49" s="47"/>
      <c r="Y49" s="47"/>
      <c r="Z49" s="47"/>
    </row>
    <row r="50" spans="1:26" s="49" customFormat="1" ht="12" customHeight="1" x14ac:dyDescent="0.2">
      <c r="A50" s="132"/>
      <c r="B50" s="143" t="s">
        <v>58</v>
      </c>
      <c r="C50" s="47"/>
      <c r="D50" s="47"/>
      <c r="E50" s="45"/>
      <c r="F50" s="45"/>
      <c r="G50" s="45"/>
      <c r="H50" s="45"/>
      <c r="I50" s="45"/>
      <c r="J50" s="45"/>
      <c r="K50" s="45"/>
      <c r="L50" s="45"/>
      <c r="M50" s="45"/>
      <c r="N50" s="45"/>
      <c r="O50" s="45"/>
      <c r="P50" s="23"/>
      <c r="Q50" s="28">
        <f t="shared" si="12"/>
        <v>0</v>
      </c>
      <c r="R50" s="47"/>
      <c r="S50" s="47"/>
      <c r="T50" s="47"/>
      <c r="U50" s="47"/>
      <c r="V50" s="47"/>
      <c r="W50" s="47"/>
      <c r="X50" s="47"/>
      <c r="Y50" s="47"/>
      <c r="Z50" s="47"/>
    </row>
    <row r="51" spans="1:26" s="49" customFormat="1" ht="12" customHeight="1" x14ac:dyDescent="0.2">
      <c r="A51" s="132"/>
      <c r="B51" s="143" t="s">
        <v>59</v>
      </c>
      <c r="C51" s="47"/>
      <c r="D51" s="47"/>
      <c r="E51" s="45"/>
      <c r="F51" s="45"/>
      <c r="G51" s="45"/>
      <c r="H51" s="45"/>
      <c r="I51" s="45"/>
      <c r="J51" s="45"/>
      <c r="K51" s="45"/>
      <c r="L51" s="45"/>
      <c r="M51" s="45"/>
      <c r="N51" s="45"/>
      <c r="O51" s="45"/>
      <c r="P51" s="23"/>
      <c r="Q51" s="28">
        <f t="shared" si="12"/>
        <v>0</v>
      </c>
      <c r="R51" s="47"/>
      <c r="S51" s="47"/>
      <c r="T51" s="47"/>
      <c r="U51" s="47"/>
      <c r="V51" s="47"/>
      <c r="W51" s="47"/>
      <c r="X51" s="47"/>
      <c r="Y51" s="47"/>
      <c r="Z51" s="47"/>
    </row>
    <row r="52" spans="1:26" s="49" customFormat="1" ht="12" customHeight="1" x14ac:dyDescent="0.2">
      <c r="A52" s="132"/>
      <c r="B52" s="13"/>
      <c r="C52" s="47"/>
      <c r="D52" s="47"/>
      <c r="E52" s="23"/>
      <c r="F52" s="23"/>
      <c r="G52" s="23"/>
      <c r="H52" s="23"/>
      <c r="I52" s="23"/>
      <c r="J52" s="23"/>
      <c r="K52" s="23"/>
      <c r="L52" s="23"/>
      <c r="M52" s="23"/>
      <c r="N52" s="23"/>
      <c r="O52" s="23"/>
      <c r="P52" s="23"/>
      <c r="Q52" s="23"/>
      <c r="R52" s="47"/>
      <c r="S52" s="47"/>
      <c r="T52" s="47"/>
      <c r="U52" s="47"/>
      <c r="V52" s="47"/>
      <c r="W52" s="47"/>
      <c r="X52" s="47"/>
      <c r="Y52" s="47"/>
      <c r="Z52" s="47"/>
    </row>
    <row r="53" spans="1:26" s="49" customFormat="1" ht="12" customHeight="1" x14ac:dyDescent="0.2">
      <c r="A53" s="132"/>
      <c r="B53" s="144" t="s">
        <v>78</v>
      </c>
      <c r="C53" s="47"/>
      <c r="D53" s="47"/>
      <c r="E53" s="55">
        <f>IFERROR(E48*E43,"-")</f>
        <v>0</v>
      </c>
      <c r="F53" s="55">
        <f t="shared" ref="F53:N53" si="13">IFERROR(F48*F43,"-")</f>
        <v>0</v>
      </c>
      <c r="G53" s="55">
        <f t="shared" si="13"/>
        <v>0</v>
      </c>
      <c r="H53" s="55">
        <f t="shared" si="13"/>
        <v>0</v>
      </c>
      <c r="I53" s="55">
        <f t="shared" si="13"/>
        <v>0</v>
      </c>
      <c r="J53" s="55">
        <f t="shared" si="13"/>
        <v>0</v>
      </c>
      <c r="K53" s="55">
        <f t="shared" si="13"/>
        <v>0</v>
      </c>
      <c r="L53" s="55">
        <f t="shared" si="13"/>
        <v>0</v>
      </c>
      <c r="M53" s="55">
        <f t="shared" si="13"/>
        <v>0</v>
      </c>
      <c r="N53" s="55">
        <f t="shared" si="13"/>
        <v>0</v>
      </c>
      <c r="O53" s="55"/>
      <c r="P53" s="23"/>
      <c r="Q53" s="28">
        <f t="shared" ref="Q53:Q60" si="14">SUM(E53:O53)</f>
        <v>0</v>
      </c>
      <c r="R53" s="47"/>
      <c r="S53" s="47"/>
      <c r="T53" s="47"/>
      <c r="U53" s="47"/>
      <c r="V53" s="47"/>
      <c r="W53" s="47"/>
      <c r="X53" s="47"/>
      <c r="Y53" s="47"/>
      <c r="Z53" s="47"/>
    </row>
    <row r="54" spans="1:26" s="49" customFormat="1" ht="12" customHeight="1" x14ac:dyDescent="0.2">
      <c r="A54" s="132"/>
      <c r="B54" s="13"/>
      <c r="C54" s="47"/>
      <c r="D54" s="47"/>
      <c r="E54" s="23"/>
      <c r="F54" s="23"/>
      <c r="G54" s="23"/>
      <c r="H54" s="23"/>
      <c r="I54" s="23"/>
      <c r="J54" s="23"/>
      <c r="K54" s="23"/>
      <c r="L54" s="23"/>
      <c r="M54" s="23"/>
      <c r="N54" s="23"/>
      <c r="O54" s="23"/>
      <c r="P54" s="23"/>
      <c r="Q54" s="23"/>
      <c r="R54" s="47"/>
      <c r="S54" s="47"/>
      <c r="T54" s="47"/>
      <c r="U54" s="47"/>
      <c r="V54" s="47"/>
      <c r="W54" s="47"/>
      <c r="X54" s="47"/>
      <c r="Y54" s="47"/>
      <c r="Z54" s="47"/>
    </row>
    <row r="55" spans="1:26" s="49" customFormat="1" ht="12" customHeight="1" x14ac:dyDescent="0.2">
      <c r="A55" s="132"/>
      <c r="B55" s="145" t="s">
        <v>79</v>
      </c>
      <c r="C55" s="47"/>
      <c r="D55" s="47"/>
      <c r="E55" s="33">
        <f>SUM(E53:O53)</f>
        <v>0</v>
      </c>
      <c r="F55" s="123"/>
      <c r="G55" s="23"/>
      <c r="H55" s="23"/>
      <c r="I55" s="23"/>
      <c r="J55" s="23"/>
      <c r="K55" s="23"/>
      <c r="L55" s="23"/>
      <c r="M55" s="23"/>
      <c r="N55" s="23"/>
      <c r="O55" s="23"/>
      <c r="P55" s="23"/>
      <c r="Q55" s="23"/>
      <c r="R55" s="47"/>
      <c r="S55" s="47"/>
      <c r="T55" s="47"/>
      <c r="U55" s="47"/>
      <c r="V55" s="47"/>
      <c r="W55" s="47"/>
      <c r="X55" s="47"/>
      <c r="Y55" s="47"/>
      <c r="Z55" s="47"/>
    </row>
    <row r="56" spans="1:26" s="49" customFormat="1" ht="12" customHeight="1" x14ac:dyDescent="0.2">
      <c r="A56" s="132"/>
      <c r="B56" s="146"/>
      <c r="C56" s="47"/>
      <c r="D56" s="47"/>
      <c r="E56" s="123"/>
      <c r="F56" s="123"/>
      <c r="G56" s="23"/>
      <c r="H56" s="23"/>
      <c r="I56" s="23"/>
      <c r="J56" s="23"/>
      <c r="K56" s="23"/>
      <c r="L56" s="23"/>
      <c r="M56" s="23"/>
      <c r="N56" s="23"/>
      <c r="O56" s="23"/>
      <c r="P56" s="23"/>
      <c r="Q56" s="23"/>
      <c r="R56" s="47"/>
      <c r="S56" s="47"/>
      <c r="T56" s="47"/>
      <c r="U56" s="47"/>
      <c r="V56" s="47"/>
      <c r="W56" s="47"/>
      <c r="X56" s="47"/>
      <c r="Y56" s="47"/>
      <c r="Z56" s="47"/>
    </row>
    <row r="57" spans="1:26" s="49" customFormat="1" ht="12" customHeight="1" x14ac:dyDescent="0.2">
      <c r="A57" s="132"/>
      <c r="B57" s="142" t="s">
        <v>80</v>
      </c>
      <c r="C57" s="47"/>
      <c r="D57" s="47"/>
      <c r="E57" s="45">
        <v>0</v>
      </c>
      <c r="F57" s="45">
        <v>0</v>
      </c>
      <c r="G57" s="45">
        <v>0</v>
      </c>
      <c r="H57" s="45">
        <v>0</v>
      </c>
      <c r="I57" s="45">
        <v>0</v>
      </c>
      <c r="J57" s="45">
        <v>0</v>
      </c>
      <c r="K57" s="45">
        <v>0</v>
      </c>
      <c r="L57" s="45">
        <v>0</v>
      </c>
      <c r="M57" s="45">
        <v>0</v>
      </c>
      <c r="N57" s="45">
        <v>0</v>
      </c>
      <c r="O57" s="45"/>
      <c r="P57" s="23"/>
      <c r="Q57" s="28">
        <f t="shared" ref="Q57" si="15">SUM(E57:O57)</f>
        <v>0</v>
      </c>
      <c r="R57" s="47"/>
      <c r="S57" s="47"/>
      <c r="T57" s="47"/>
      <c r="U57" s="47"/>
      <c r="V57" s="47"/>
      <c r="W57" s="47"/>
      <c r="X57" s="47"/>
      <c r="Y57" s="47"/>
      <c r="Z57" s="47"/>
    </row>
    <row r="58" spans="1:26" s="49" customFormat="1" ht="12" customHeight="1" x14ac:dyDescent="0.2">
      <c r="A58" s="132"/>
      <c r="B58" s="146"/>
      <c r="C58" s="47"/>
      <c r="D58" s="47"/>
      <c r="E58" s="23"/>
      <c r="F58" s="23"/>
      <c r="G58" s="23"/>
      <c r="H58" s="23"/>
      <c r="I58" s="23"/>
      <c r="J58" s="23"/>
      <c r="K58" s="23"/>
      <c r="L58" s="23"/>
      <c r="M58" s="23"/>
      <c r="N58" s="23"/>
      <c r="O58" s="23"/>
      <c r="P58" s="23"/>
      <c r="Q58" s="23"/>
      <c r="R58" s="47"/>
      <c r="S58" s="47"/>
      <c r="T58" s="47"/>
      <c r="U58" s="47"/>
      <c r="V58" s="47"/>
      <c r="W58" s="47"/>
      <c r="X58" s="47"/>
      <c r="Y58" s="47"/>
      <c r="Z58" s="47"/>
    </row>
    <row r="59" spans="1:26" s="49" customFormat="1" ht="12" customHeight="1" x14ac:dyDescent="0.2">
      <c r="A59" s="132"/>
      <c r="B59" s="35" t="s">
        <v>81</v>
      </c>
      <c r="C59" s="47"/>
      <c r="D59" s="47"/>
      <c r="E59" s="28">
        <f t="shared" ref="E59:N59" si="16">E39+E48+E57</f>
        <v>0</v>
      </c>
      <c r="F59" s="28">
        <f t="shared" si="16"/>
        <v>0</v>
      </c>
      <c r="G59" s="28">
        <f t="shared" si="16"/>
        <v>0</v>
      </c>
      <c r="H59" s="28">
        <f t="shared" si="16"/>
        <v>0</v>
      </c>
      <c r="I59" s="28">
        <f t="shared" si="16"/>
        <v>0</v>
      </c>
      <c r="J59" s="28">
        <f t="shared" si="16"/>
        <v>0</v>
      </c>
      <c r="K59" s="28">
        <f t="shared" si="16"/>
        <v>0</v>
      </c>
      <c r="L59" s="28">
        <f t="shared" si="16"/>
        <v>0</v>
      </c>
      <c r="M59" s="28">
        <f t="shared" si="16"/>
        <v>0</v>
      </c>
      <c r="N59" s="28">
        <f t="shared" si="16"/>
        <v>0</v>
      </c>
      <c r="O59" s="28"/>
      <c r="P59" s="23"/>
      <c r="Q59" s="28">
        <f t="shared" si="14"/>
        <v>0</v>
      </c>
      <c r="R59" s="47"/>
      <c r="S59" s="47"/>
      <c r="T59" s="47"/>
      <c r="U59" s="47"/>
      <c r="V59" s="47"/>
      <c r="W59" s="47"/>
      <c r="X59" s="47"/>
      <c r="Y59" s="47"/>
      <c r="Z59" s="47"/>
    </row>
    <row r="60" spans="1:26" s="49" customFormat="1" ht="12" customHeight="1" x14ac:dyDescent="0.2">
      <c r="A60" s="132"/>
      <c r="B60" s="29" t="s">
        <v>63</v>
      </c>
      <c r="C60" s="47"/>
      <c r="D60" s="47"/>
      <c r="E60" s="55">
        <f t="shared" ref="E60:O60" si="17">IFERROR(E59*E43,"-")</f>
        <v>0</v>
      </c>
      <c r="F60" s="55">
        <f t="shared" si="17"/>
        <v>0</v>
      </c>
      <c r="G60" s="55">
        <f t="shared" si="17"/>
        <v>0</v>
      </c>
      <c r="H60" s="55">
        <f t="shared" si="17"/>
        <v>0</v>
      </c>
      <c r="I60" s="55">
        <f t="shared" si="17"/>
        <v>0</v>
      </c>
      <c r="J60" s="55">
        <f t="shared" si="17"/>
        <v>0</v>
      </c>
      <c r="K60" s="55">
        <f t="shared" si="17"/>
        <v>0</v>
      </c>
      <c r="L60" s="55">
        <f t="shared" si="17"/>
        <v>0</v>
      </c>
      <c r="M60" s="55">
        <f t="shared" si="17"/>
        <v>0</v>
      </c>
      <c r="N60" s="55">
        <f t="shared" si="17"/>
        <v>0</v>
      </c>
      <c r="O60" s="55" t="str">
        <f t="shared" si="17"/>
        <v>-</v>
      </c>
      <c r="P60" s="23"/>
      <c r="Q60" s="28">
        <f t="shared" si="14"/>
        <v>0</v>
      </c>
      <c r="R60" s="47"/>
      <c r="S60" s="47"/>
      <c r="T60" s="47"/>
      <c r="U60" s="47"/>
      <c r="V60" s="47"/>
      <c r="W60" s="47"/>
      <c r="X60" s="47"/>
      <c r="Y60" s="47"/>
      <c r="Z60" s="47"/>
    </row>
    <row r="61" spans="1:26" s="49" customFormat="1" ht="12" customHeight="1" x14ac:dyDescent="0.2">
      <c r="A61" s="132"/>
      <c r="B61" s="68"/>
      <c r="C61" s="47"/>
      <c r="D61" s="47"/>
      <c r="E61" s="18"/>
      <c r="F61" s="18"/>
      <c r="G61" s="18"/>
      <c r="H61" s="18"/>
      <c r="I61" s="18"/>
      <c r="J61" s="18"/>
      <c r="K61" s="18"/>
      <c r="L61" s="18"/>
      <c r="M61" s="18"/>
      <c r="N61" s="18"/>
      <c r="O61" s="18"/>
      <c r="P61" s="23"/>
      <c r="Q61" s="47"/>
      <c r="R61" s="47"/>
      <c r="S61" s="47"/>
      <c r="T61" s="47"/>
      <c r="U61" s="47"/>
      <c r="V61" s="47"/>
      <c r="W61" s="47"/>
      <c r="X61" s="47"/>
      <c r="Y61" s="47"/>
      <c r="Z61" s="47"/>
    </row>
    <row r="62" spans="1:26" s="49" customFormat="1" ht="12" customHeight="1" x14ac:dyDescent="0.2">
      <c r="A62" s="132"/>
      <c r="B62" s="25" t="s">
        <v>82</v>
      </c>
      <c r="C62" s="47"/>
      <c r="D62" s="47"/>
      <c r="E62" s="150" t="e">
        <f>IRR(E59:N59)</f>
        <v>#NUM!</v>
      </c>
      <c r="F62" s="18"/>
      <c r="G62" s="18"/>
      <c r="H62" s="18"/>
      <c r="I62" s="18"/>
      <c r="J62" s="18"/>
      <c r="K62" s="18"/>
      <c r="L62" s="18"/>
      <c r="M62" s="18"/>
      <c r="N62" s="18"/>
      <c r="O62" s="18"/>
      <c r="P62" s="23"/>
      <c r="Q62" s="47"/>
      <c r="R62" s="47"/>
      <c r="S62" s="47"/>
      <c r="T62" s="47"/>
      <c r="U62" s="47"/>
      <c r="V62" s="47"/>
      <c r="W62" s="47"/>
      <c r="X62" s="47"/>
      <c r="Y62" s="47"/>
      <c r="Z62" s="47"/>
    </row>
    <row r="63" spans="1:26" s="49" customFormat="1" ht="12" customHeight="1" x14ac:dyDescent="0.2">
      <c r="A63" s="132"/>
      <c r="B63" s="1"/>
      <c r="C63" s="47"/>
      <c r="D63" s="47"/>
      <c r="E63" s="18"/>
      <c r="F63" s="18"/>
      <c r="G63" s="18"/>
      <c r="H63" s="18"/>
      <c r="I63" s="18"/>
      <c r="J63" s="18"/>
      <c r="K63" s="18"/>
      <c r="L63" s="18"/>
      <c r="M63" s="18"/>
      <c r="N63" s="18"/>
      <c r="O63" s="23"/>
      <c r="P63" s="23"/>
      <c r="Q63" s="23"/>
      <c r="R63" s="47"/>
      <c r="S63" s="47"/>
      <c r="T63" s="47"/>
      <c r="U63" s="47"/>
      <c r="V63" s="47"/>
      <c r="W63" s="47"/>
      <c r="X63" s="47"/>
      <c r="Y63" s="47"/>
      <c r="Z63" s="47"/>
    </row>
    <row r="64" spans="1:26" s="49" customFormat="1" ht="12" customHeight="1" x14ac:dyDescent="0.2">
      <c r="A64" s="132"/>
      <c r="B64" s="69" t="s">
        <v>83</v>
      </c>
      <c r="C64" s="47"/>
      <c r="D64" s="47"/>
      <c r="E64" s="33">
        <f>SUM(E60:O60)</f>
        <v>0</v>
      </c>
      <c r="F64" s="123"/>
      <c r="G64" s="23"/>
      <c r="H64" s="23"/>
      <c r="I64" s="23"/>
      <c r="J64" s="23"/>
      <c r="K64" s="23"/>
      <c r="L64" s="23"/>
      <c r="M64" s="23"/>
      <c r="N64" s="23"/>
      <c r="O64" s="23"/>
      <c r="P64" s="23"/>
      <c r="Q64" s="23"/>
      <c r="R64" s="47"/>
      <c r="S64" s="47"/>
      <c r="T64" s="47"/>
      <c r="U64" s="47"/>
      <c r="V64" s="47"/>
      <c r="W64" s="47"/>
      <c r="X64" s="47"/>
      <c r="Y64" s="47"/>
      <c r="Z64" s="47"/>
    </row>
    <row r="65" spans="2:26" s="49" customFormat="1" ht="28.5" customHeight="1" x14ac:dyDescent="0.15">
      <c r="B65" s="46"/>
      <c r="C65" s="47"/>
      <c r="D65" s="47"/>
      <c r="E65" s="50"/>
      <c r="F65" s="59"/>
      <c r="G65" s="59"/>
      <c r="H65" s="59"/>
      <c r="I65" s="59"/>
      <c r="J65" s="59"/>
      <c r="K65" s="59"/>
      <c r="L65" s="59"/>
      <c r="M65" s="59"/>
      <c r="N65" s="59"/>
      <c r="O65" s="59"/>
      <c r="P65" s="59"/>
      <c r="Q65" s="59"/>
      <c r="R65" s="47"/>
      <c r="S65" s="47"/>
      <c r="T65" s="47"/>
      <c r="U65" s="47"/>
      <c r="V65" s="47"/>
      <c r="W65" s="47"/>
      <c r="X65" s="47"/>
      <c r="Y65" s="47"/>
      <c r="Z65" s="47"/>
    </row>
    <row r="66" spans="2:26" x14ac:dyDescent="0.2">
      <c r="B66" s="51"/>
      <c r="C66" s="52"/>
      <c r="D66" s="52"/>
      <c r="E66" s="53"/>
      <c r="F66" s="124"/>
      <c r="G66" s="124"/>
      <c r="H66" s="124"/>
      <c r="I66" s="124"/>
      <c r="J66" s="124"/>
      <c r="K66" s="124"/>
      <c r="L66" s="124"/>
      <c r="M66" s="124"/>
      <c r="N66" s="124"/>
      <c r="O66" s="124"/>
      <c r="P66" s="23"/>
      <c r="Q66" s="23"/>
      <c r="R66" s="18"/>
      <c r="S66" s="18"/>
      <c r="T66" s="18"/>
      <c r="U66" s="18"/>
      <c r="V66" s="18"/>
      <c r="W66" s="18"/>
      <c r="X66" s="18"/>
      <c r="Y66" s="18"/>
      <c r="Z66" s="18"/>
    </row>
    <row r="67" spans="2:26" s="49" customFormat="1" ht="5.25" x14ac:dyDescent="0.15">
      <c r="B67" s="46"/>
      <c r="C67" s="47"/>
      <c r="D67" s="47"/>
      <c r="E67" s="50"/>
      <c r="F67" s="59"/>
      <c r="G67" s="59"/>
      <c r="H67" s="59"/>
      <c r="I67" s="59"/>
      <c r="J67" s="59"/>
      <c r="K67" s="59"/>
      <c r="L67" s="59"/>
      <c r="M67" s="59"/>
      <c r="N67" s="59"/>
      <c r="O67" s="59"/>
      <c r="P67" s="59"/>
      <c r="Q67" s="59"/>
      <c r="R67" s="47"/>
      <c r="S67" s="47"/>
      <c r="T67" s="47"/>
      <c r="U67" s="47"/>
      <c r="V67" s="47"/>
      <c r="W67" s="47"/>
      <c r="X67" s="47"/>
      <c r="Y67" s="47"/>
      <c r="Z67" s="47"/>
    </row>
    <row r="68" spans="2:26" x14ac:dyDescent="0.2">
      <c r="B68" s="20" t="s">
        <v>46</v>
      </c>
      <c r="C68" s="18"/>
      <c r="D68" s="18"/>
      <c r="E68" s="43"/>
      <c r="F68" s="23"/>
      <c r="G68" s="23"/>
      <c r="H68" s="23"/>
      <c r="I68" s="23"/>
      <c r="J68" s="23"/>
      <c r="K68" s="23"/>
      <c r="L68" s="23"/>
      <c r="M68" s="23"/>
      <c r="N68" s="23"/>
      <c r="O68" s="23"/>
      <c r="P68" s="23"/>
      <c r="Q68" s="23"/>
      <c r="R68" s="18"/>
      <c r="S68" s="18"/>
      <c r="T68" s="18"/>
      <c r="U68" s="18"/>
      <c r="V68" s="18"/>
      <c r="W68" s="18"/>
      <c r="X68" s="18"/>
      <c r="Y68" s="18"/>
      <c r="Z68" s="18"/>
    </row>
    <row r="69" spans="2:26" x14ac:dyDescent="0.2">
      <c r="B69" s="44" t="s">
        <v>84</v>
      </c>
      <c r="C69" s="18"/>
      <c r="D69" s="22" t="s">
        <v>158</v>
      </c>
      <c r="E69" s="45"/>
      <c r="F69" s="45"/>
      <c r="G69" s="45"/>
      <c r="H69" s="45"/>
      <c r="I69" s="45"/>
      <c r="J69" s="45"/>
      <c r="K69" s="45"/>
      <c r="L69" s="45"/>
      <c r="M69" s="45"/>
      <c r="N69" s="45"/>
      <c r="O69" s="45"/>
      <c r="P69" s="23"/>
      <c r="Q69" s="28">
        <f t="shared" si="1"/>
        <v>0</v>
      </c>
      <c r="R69" s="18"/>
      <c r="S69" s="18"/>
      <c r="T69" s="18"/>
      <c r="U69" s="18"/>
      <c r="V69" s="18"/>
      <c r="W69" s="18"/>
      <c r="X69" s="18"/>
      <c r="Y69" s="18"/>
      <c r="Z69" s="18"/>
    </row>
    <row r="70" spans="2:26" x14ac:dyDescent="0.2">
      <c r="B70" s="67" t="s">
        <v>87</v>
      </c>
      <c r="C70" s="18"/>
      <c r="D70" s="22" t="s">
        <v>157</v>
      </c>
      <c r="E70" s="61">
        <f>E31</f>
        <v>0</v>
      </c>
      <c r="F70" s="61">
        <f t="shared" ref="F70:O70" si="18">F31</f>
        <v>0</v>
      </c>
      <c r="G70" s="61">
        <f t="shared" si="18"/>
        <v>0</v>
      </c>
      <c r="H70" s="61">
        <f t="shared" si="18"/>
        <v>0</v>
      </c>
      <c r="I70" s="61">
        <f t="shared" si="18"/>
        <v>0</v>
      </c>
      <c r="J70" s="61">
        <f t="shared" si="18"/>
        <v>0</v>
      </c>
      <c r="K70" s="61">
        <f t="shared" si="18"/>
        <v>0</v>
      </c>
      <c r="L70" s="61">
        <f t="shared" si="18"/>
        <v>0</v>
      </c>
      <c r="M70" s="61">
        <f t="shared" si="18"/>
        <v>0</v>
      </c>
      <c r="N70" s="61">
        <f t="shared" si="18"/>
        <v>0</v>
      </c>
      <c r="O70" s="61">
        <f t="shared" si="18"/>
        <v>0</v>
      </c>
      <c r="P70" s="23"/>
      <c r="Q70" s="28">
        <f t="shared" si="1"/>
        <v>0</v>
      </c>
      <c r="R70" s="18"/>
      <c r="S70" s="18"/>
      <c r="T70" s="18"/>
      <c r="U70" s="18"/>
      <c r="V70" s="18"/>
      <c r="W70" s="18"/>
      <c r="X70" s="18"/>
      <c r="Y70" s="18"/>
      <c r="Z70" s="18"/>
    </row>
    <row r="71" spans="2:26" x14ac:dyDescent="0.2">
      <c r="B71" s="29" t="s">
        <v>85</v>
      </c>
      <c r="C71" s="18"/>
      <c r="D71" s="18"/>
      <c r="E71" s="63">
        <f>IFERROR((E69+E70)*E43,"-")</f>
        <v>0</v>
      </c>
      <c r="F71" s="63">
        <f t="shared" ref="F71:O71" si="19">IFERROR((F69+F70)*F43,"-")</f>
        <v>0</v>
      </c>
      <c r="G71" s="63">
        <f t="shared" si="19"/>
        <v>0</v>
      </c>
      <c r="H71" s="63">
        <f t="shared" si="19"/>
        <v>0</v>
      </c>
      <c r="I71" s="63">
        <f t="shared" si="19"/>
        <v>0</v>
      </c>
      <c r="J71" s="63">
        <f t="shared" si="19"/>
        <v>0</v>
      </c>
      <c r="K71" s="63">
        <f t="shared" si="19"/>
        <v>0</v>
      </c>
      <c r="L71" s="63">
        <f t="shared" si="19"/>
        <v>0</v>
      </c>
      <c r="M71" s="63">
        <f t="shared" si="19"/>
        <v>0</v>
      </c>
      <c r="N71" s="63">
        <f t="shared" si="19"/>
        <v>0</v>
      </c>
      <c r="O71" s="63" t="str">
        <f t="shared" si="19"/>
        <v>-</v>
      </c>
      <c r="P71" s="23"/>
      <c r="Q71" s="28">
        <f t="shared" si="1"/>
        <v>0</v>
      </c>
      <c r="R71" s="18"/>
      <c r="S71" s="18"/>
      <c r="T71" s="18"/>
      <c r="U71" s="18"/>
      <c r="V71" s="18"/>
      <c r="W71" s="18"/>
      <c r="X71" s="18"/>
      <c r="Y71" s="18"/>
      <c r="Z71" s="18"/>
    </row>
    <row r="72" spans="2:26" x14ac:dyDescent="0.2">
      <c r="B72" s="20"/>
      <c r="C72" s="18"/>
      <c r="D72" s="18"/>
      <c r="E72" s="43"/>
      <c r="F72" s="23"/>
      <c r="G72" s="23"/>
      <c r="H72" s="23"/>
      <c r="I72" s="23"/>
      <c r="J72" s="23"/>
      <c r="K72" s="23"/>
      <c r="L72" s="23"/>
      <c r="M72" s="23"/>
      <c r="N72" s="23"/>
      <c r="O72" s="23"/>
      <c r="P72" s="23"/>
      <c r="Q72" s="23"/>
      <c r="R72" s="18"/>
      <c r="S72" s="18"/>
      <c r="T72" s="18"/>
      <c r="U72" s="18"/>
      <c r="V72" s="18"/>
      <c r="W72" s="18"/>
      <c r="X72" s="18"/>
      <c r="Y72" s="18"/>
      <c r="Z72" s="18"/>
    </row>
    <row r="73" spans="2:26" x14ac:dyDescent="0.2">
      <c r="B73" s="25" t="s">
        <v>54</v>
      </c>
      <c r="C73" s="18"/>
      <c r="D73" s="18"/>
      <c r="E73" s="33">
        <f>SUM(E71:O71)</f>
        <v>0</v>
      </c>
      <c r="F73" s="123" t="s">
        <v>55</v>
      </c>
      <c r="G73" s="23"/>
      <c r="H73" s="23"/>
      <c r="I73" s="23"/>
      <c r="J73" s="23"/>
      <c r="K73" s="23"/>
      <c r="L73" s="23"/>
      <c r="M73" s="23"/>
      <c r="N73" s="23"/>
      <c r="O73" s="23"/>
      <c r="P73" s="23"/>
      <c r="Q73" s="23"/>
      <c r="R73" s="18"/>
      <c r="S73" s="18"/>
      <c r="T73" s="18"/>
      <c r="U73" s="18"/>
      <c r="V73" s="18"/>
      <c r="W73" s="18"/>
      <c r="X73" s="18"/>
      <c r="Y73" s="18"/>
      <c r="Z73" s="18"/>
    </row>
    <row r="74" spans="2:26" x14ac:dyDescent="0.2">
      <c r="B74" s="20"/>
      <c r="C74" s="18"/>
      <c r="D74" s="18"/>
      <c r="E74" s="43"/>
      <c r="F74" s="23"/>
      <c r="G74" s="23"/>
      <c r="H74" s="23"/>
      <c r="I74" s="23"/>
      <c r="J74" s="23"/>
      <c r="K74" s="23"/>
      <c r="L74" s="23"/>
      <c r="M74" s="23"/>
      <c r="N74" s="23"/>
      <c r="O74" s="23"/>
      <c r="P74" s="23"/>
      <c r="Q74" s="23"/>
      <c r="R74" s="18"/>
      <c r="S74" s="18"/>
      <c r="T74" s="18"/>
      <c r="U74" s="18"/>
      <c r="V74" s="18"/>
      <c r="W74" s="18"/>
      <c r="X74" s="18"/>
      <c r="Y74" s="18"/>
      <c r="Z74" s="18"/>
    </row>
    <row r="75" spans="2:26" x14ac:dyDescent="0.2">
      <c r="B75" s="35" t="s">
        <v>56</v>
      </c>
      <c r="C75" s="18"/>
      <c r="D75" s="18"/>
      <c r="E75" s="28">
        <f>SUM(E76:E78)</f>
        <v>0</v>
      </c>
      <c r="F75" s="28">
        <f t="shared" ref="F75:O75" si="20">SUM(F76:F78)</f>
        <v>0</v>
      </c>
      <c r="G75" s="28">
        <f t="shared" si="20"/>
        <v>0</v>
      </c>
      <c r="H75" s="28">
        <f t="shared" si="20"/>
        <v>0</v>
      </c>
      <c r="I75" s="28">
        <f t="shared" si="20"/>
        <v>0</v>
      </c>
      <c r="J75" s="28">
        <f t="shared" si="20"/>
        <v>0</v>
      </c>
      <c r="K75" s="28">
        <f t="shared" si="20"/>
        <v>0</v>
      </c>
      <c r="L75" s="28">
        <f t="shared" si="20"/>
        <v>0</v>
      </c>
      <c r="M75" s="28">
        <f t="shared" si="20"/>
        <v>0</v>
      </c>
      <c r="N75" s="28">
        <f t="shared" si="20"/>
        <v>0</v>
      </c>
      <c r="O75" s="28">
        <f t="shared" si="20"/>
        <v>0</v>
      </c>
      <c r="P75" s="23"/>
      <c r="Q75" s="28">
        <f t="shared" si="1"/>
        <v>0</v>
      </c>
      <c r="R75" s="18"/>
      <c r="S75" s="18"/>
      <c r="T75" s="18"/>
      <c r="U75" s="18"/>
      <c r="V75" s="18"/>
      <c r="W75" s="18"/>
      <c r="X75" s="18"/>
      <c r="Y75" s="18"/>
      <c r="Z75" s="18"/>
    </row>
    <row r="76" spans="2:26" x14ac:dyDescent="0.2">
      <c r="B76" s="29" t="s">
        <v>57</v>
      </c>
      <c r="C76" s="30"/>
      <c r="D76" s="31" t="s">
        <v>158</v>
      </c>
      <c r="E76" s="45"/>
      <c r="F76" s="45"/>
      <c r="G76" s="45"/>
      <c r="H76" s="45"/>
      <c r="I76" s="45"/>
      <c r="J76" s="45"/>
      <c r="K76" s="45"/>
      <c r="L76" s="45"/>
      <c r="M76" s="45"/>
      <c r="N76" s="45"/>
      <c r="O76" s="45"/>
      <c r="P76" s="23"/>
      <c r="Q76" s="28">
        <f t="shared" si="1"/>
        <v>0</v>
      </c>
      <c r="R76" s="18"/>
      <c r="S76" s="18"/>
      <c r="T76" s="18"/>
      <c r="U76" s="18"/>
      <c r="V76" s="18"/>
      <c r="W76" s="18"/>
      <c r="X76" s="18"/>
      <c r="Y76" s="18"/>
      <c r="Z76" s="18"/>
    </row>
    <row r="77" spans="2:26" x14ac:dyDescent="0.2">
      <c r="B77" s="29" t="s">
        <v>58</v>
      </c>
      <c r="C77" s="30"/>
      <c r="D77" s="31" t="s">
        <v>158</v>
      </c>
      <c r="E77" s="45"/>
      <c r="F77" s="45"/>
      <c r="G77" s="45"/>
      <c r="H77" s="45"/>
      <c r="I77" s="45"/>
      <c r="J77" s="45"/>
      <c r="K77" s="45"/>
      <c r="L77" s="45"/>
      <c r="M77" s="45"/>
      <c r="N77" s="45"/>
      <c r="O77" s="45"/>
      <c r="P77" s="23"/>
      <c r="Q77" s="28">
        <f t="shared" si="1"/>
        <v>0</v>
      </c>
      <c r="R77" s="18"/>
      <c r="S77" s="18"/>
      <c r="T77" s="18"/>
      <c r="U77" s="18"/>
      <c r="V77" s="18"/>
      <c r="W77" s="18"/>
      <c r="X77" s="18"/>
      <c r="Y77" s="18"/>
      <c r="Z77" s="18"/>
    </row>
    <row r="78" spans="2:26" x14ac:dyDescent="0.2">
      <c r="B78" s="29" t="s">
        <v>59</v>
      </c>
      <c r="C78" s="30"/>
      <c r="D78" s="31" t="s">
        <v>158</v>
      </c>
      <c r="E78" s="45"/>
      <c r="F78" s="45"/>
      <c r="G78" s="45"/>
      <c r="H78" s="45"/>
      <c r="I78" s="45"/>
      <c r="J78" s="45"/>
      <c r="K78" s="45"/>
      <c r="L78" s="45"/>
      <c r="M78" s="45"/>
      <c r="N78" s="45"/>
      <c r="O78" s="45"/>
      <c r="P78" s="23"/>
      <c r="Q78" s="28">
        <f t="shared" si="1"/>
        <v>0</v>
      </c>
      <c r="R78" s="18"/>
      <c r="S78" s="18"/>
      <c r="T78" s="18"/>
      <c r="U78" s="18"/>
      <c r="V78" s="18"/>
      <c r="W78" s="18"/>
      <c r="X78" s="18"/>
      <c r="Y78" s="18"/>
      <c r="Z78" s="18"/>
    </row>
    <row r="79" spans="2:26" x14ac:dyDescent="0.2">
      <c r="B79" s="13"/>
      <c r="C79" s="18"/>
      <c r="D79" s="18"/>
      <c r="E79" s="23"/>
      <c r="F79" s="23"/>
      <c r="G79" s="23"/>
      <c r="H79" s="23"/>
      <c r="I79" s="23"/>
      <c r="J79" s="23"/>
      <c r="K79" s="23"/>
      <c r="L79" s="23"/>
      <c r="M79" s="23"/>
      <c r="N79" s="23"/>
      <c r="O79" s="23"/>
      <c r="P79" s="23"/>
      <c r="Q79" s="23"/>
      <c r="R79" s="18"/>
      <c r="S79" s="18"/>
      <c r="T79" s="18"/>
      <c r="U79" s="18"/>
      <c r="V79" s="18"/>
      <c r="W79" s="18"/>
      <c r="X79" s="18"/>
      <c r="Y79" s="18"/>
      <c r="Z79" s="18"/>
    </row>
    <row r="80" spans="2:26" x14ac:dyDescent="0.2">
      <c r="B80" s="71" t="s">
        <v>60</v>
      </c>
      <c r="C80" s="18"/>
      <c r="D80" s="18"/>
      <c r="E80" s="55">
        <f t="shared" ref="E80:O80" si="21">IFERROR(E75*E43,"-")</f>
        <v>0</v>
      </c>
      <c r="F80" s="55">
        <f t="shared" si="21"/>
        <v>0</v>
      </c>
      <c r="G80" s="55">
        <f t="shared" si="21"/>
        <v>0</v>
      </c>
      <c r="H80" s="55">
        <f t="shared" si="21"/>
        <v>0</v>
      </c>
      <c r="I80" s="55">
        <f t="shared" si="21"/>
        <v>0</v>
      </c>
      <c r="J80" s="55">
        <f t="shared" si="21"/>
        <v>0</v>
      </c>
      <c r="K80" s="55">
        <f t="shared" si="21"/>
        <v>0</v>
      </c>
      <c r="L80" s="55">
        <f t="shared" si="21"/>
        <v>0</v>
      </c>
      <c r="M80" s="55">
        <f t="shared" si="21"/>
        <v>0</v>
      </c>
      <c r="N80" s="55">
        <f t="shared" si="21"/>
        <v>0</v>
      </c>
      <c r="O80" s="55" t="str">
        <f t="shared" si="21"/>
        <v>-</v>
      </c>
      <c r="P80" s="23"/>
      <c r="Q80" s="28">
        <f t="shared" si="1"/>
        <v>0</v>
      </c>
      <c r="R80" s="18"/>
      <c r="S80" s="18"/>
      <c r="T80" s="18"/>
      <c r="U80" s="18"/>
      <c r="V80" s="18"/>
      <c r="W80" s="18"/>
      <c r="X80" s="18"/>
      <c r="Y80" s="18"/>
      <c r="Z80" s="18"/>
    </row>
    <row r="81" spans="2:26" x14ac:dyDescent="0.2">
      <c r="B81" s="13"/>
      <c r="C81" s="18"/>
      <c r="D81" s="18"/>
      <c r="E81" s="23"/>
      <c r="F81" s="23"/>
      <c r="G81" s="23"/>
      <c r="H81" s="23"/>
      <c r="I81" s="23"/>
      <c r="J81" s="23"/>
      <c r="K81" s="23"/>
      <c r="L81" s="23"/>
      <c r="M81" s="23"/>
      <c r="N81" s="23"/>
      <c r="O81" s="23"/>
      <c r="P81" s="23"/>
      <c r="Q81" s="23"/>
      <c r="R81" s="18"/>
      <c r="S81" s="18"/>
      <c r="T81" s="18"/>
      <c r="U81" s="18"/>
      <c r="V81" s="18"/>
      <c r="W81" s="18"/>
      <c r="X81" s="18"/>
      <c r="Y81" s="18"/>
      <c r="Z81" s="18"/>
    </row>
    <row r="82" spans="2:26" x14ac:dyDescent="0.2">
      <c r="B82" s="25" t="s">
        <v>61</v>
      </c>
      <c r="C82" s="18"/>
      <c r="D82" s="18"/>
      <c r="E82" s="33">
        <f>SUM(E80:O80)</f>
        <v>0</v>
      </c>
      <c r="F82" s="123" t="s">
        <v>55</v>
      </c>
      <c r="G82" s="23"/>
      <c r="H82" s="23"/>
      <c r="I82" s="23"/>
      <c r="J82" s="23"/>
      <c r="K82" s="23"/>
      <c r="L82" s="23"/>
      <c r="M82" s="23"/>
      <c r="N82" s="23"/>
      <c r="O82" s="23"/>
      <c r="P82" s="23"/>
      <c r="Q82" s="23"/>
      <c r="R82" s="18"/>
      <c r="S82" s="18"/>
      <c r="T82" s="18"/>
      <c r="U82" s="18"/>
      <c r="V82" s="18"/>
      <c r="W82" s="18"/>
      <c r="X82" s="18"/>
      <c r="Y82" s="18"/>
      <c r="Z82" s="18"/>
    </row>
    <row r="83" spans="2:26" x14ac:dyDescent="0.2">
      <c r="B83" s="13"/>
      <c r="C83" s="18"/>
      <c r="D83" s="18"/>
      <c r="E83" s="23"/>
      <c r="F83" s="23"/>
      <c r="G83" s="23"/>
      <c r="H83" s="23"/>
      <c r="I83" s="23"/>
      <c r="J83" s="23"/>
      <c r="K83" s="23"/>
      <c r="L83" s="23"/>
      <c r="M83" s="23"/>
      <c r="N83" s="23"/>
      <c r="O83" s="23"/>
      <c r="P83" s="23"/>
      <c r="Q83" s="23"/>
      <c r="R83" s="18"/>
      <c r="S83" s="18"/>
      <c r="T83" s="18"/>
      <c r="U83" s="18"/>
      <c r="V83" s="18"/>
      <c r="W83" s="18"/>
      <c r="X83" s="18"/>
      <c r="Y83" s="18"/>
      <c r="Z83" s="18"/>
    </row>
    <row r="84" spans="2:26" x14ac:dyDescent="0.2">
      <c r="B84" s="35" t="s">
        <v>62</v>
      </c>
      <c r="C84" s="18"/>
      <c r="D84" s="18"/>
      <c r="E84" s="28">
        <f>E69+E75</f>
        <v>0</v>
      </c>
      <c r="F84" s="28">
        <f t="shared" ref="F84:O84" si="22">F69+F75</f>
        <v>0</v>
      </c>
      <c r="G84" s="28">
        <f t="shared" si="22"/>
        <v>0</v>
      </c>
      <c r="H84" s="28">
        <f t="shared" si="22"/>
        <v>0</v>
      </c>
      <c r="I84" s="28">
        <f t="shared" si="22"/>
        <v>0</v>
      </c>
      <c r="J84" s="28">
        <f t="shared" si="22"/>
        <v>0</v>
      </c>
      <c r="K84" s="28">
        <f t="shared" si="22"/>
        <v>0</v>
      </c>
      <c r="L84" s="28">
        <f t="shared" si="22"/>
        <v>0</v>
      </c>
      <c r="M84" s="28">
        <f t="shared" si="22"/>
        <v>0</v>
      </c>
      <c r="N84" s="28">
        <f t="shared" si="22"/>
        <v>0</v>
      </c>
      <c r="O84" s="28">
        <f t="shared" si="22"/>
        <v>0</v>
      </c>
      <c r="P84" s="23"/>
      <c r="Q84" s="28">
        <f t="shared" si="1"/>
        <v>0</v>
      </c>
      <c r="R84" s="18"/>
      <c r="S84" s="18"/>
      <c r="T84" s="18"/>
      <c r="U84" s="18"/>
      <c r="V84" s="18"/>
      <c r="W84" s="18"/>
      <c r="X84" s="18"/>
      <c r="Y84" s="18"/>
      <c r="Z84" s="18"/>
    </row>
    <row r="85" spans="2:26" x14ac:dyDescent="0.2">
      <c r="B85" s="29" t="s">
        <v>63</v>
      </c>
      <c r="C85" s="18"/>
      <c r="D85" s="18"/>
      <c r="E85" s="55">
        <f t="shared" ref="E85:O85" si="23">IFERROR(E84*E43,"-")</f>
        <v>0</v>
      </c>
      <c r="F85" s="55">
        <f t="shared" si="23"/>
        <v>0</v>
      </c>
      <c r="G85" s="55">
        <f t="shared" si="23"/>
        <v>0</v>
      </c>
      <c r="H85" s="55">
        <f t="shared" si="23"/>
        <v>0</v>
      </c>
      <c r="I85" s="55">
        <f t="shared" si="23"/>
        <v>0</v>
      </c>
      <c r="J85" s="55">
        <f t="shared" si="23"/>
        <v>0</v>
      </c>
      <c r="K85" s="55">
        <f t="shared" si="23"/>
        <v>0</v>
      </c>
      <c r="L85" s="55">
        <f t="shared" si="23"/>
        <v>0</v>
      </c>
      <c r="M85" s="55">
        <f t="shared" si="23"/>
        <v>0</v>
      </c>
      <c r="N85" s="55">
        <f t="shared" si="23"/>
        <v>0</v>
      </c>
      <c r="O85" s="55" t="str">
        <f t="shared" si="23"/>
        <v>-</v>
      </c>
      <c r="P85" s="23"/>
      <c r="Q85" s="28">
        <f t="shared" si="1"/>
        <v>0</v>
      </c>
      <c r="R85" s="18"/>
      <c r="S85" s="18"/>
      <c r="T85" s="18"/>
      <c r="U85" s="18"/>
      <c r="V85" s="18"/>
      <c r="W85" s="18"/>
      <c r="X85" s="18"/>
      <c r="Y85" s="18"/>
      <c r="Z85" s="18"/>
    </row>
    <row r="86" spans="2:26" x14ac:dyDescent="0.2">
      <c r="C86" s="18"/>
      <c r="D86" s="18"/>
      <c r="E86" s="23"/>
      <c r="F86" s="23"/>
      <c r="G86" s="23"/>
      <c r="H86" s="23"/>
      <c r="I86" s="23"/>
      <c r="J86" s="23"/>
      <c r="K86" s="23"/>
      <c r="L86" s="23"/>
      <c r="M86" s="23"/>
      <c r="N86" s="23"/>
      <c r="O86" s="23"/>
      <c r="P86" s="23"/>
      <c r="Q86" s="23"/>
      <c r="R86" s="18"/>
      <c r="S86" s="18"/>
      <c r="T86" s="18"/>
      <c r="U86" s="18"/>
      <c r="V86" s="18"/>
      <c r="W86" s="18"/>
      <c r="X86" s="18"/>
      <c r="Y86" s="18"/>
      <c r="Z86" s="18"/>
    </row>
    <row r="87" spans="2:26" x14ac:dyDescent="0.2">
      <c r="B87" s="32" t="s">
        <v>71</v>
      </c>
      <c r="C87" s="18"/>
      <c r="D87" s="18"/>
      <c r="E87" s="33">
        <f>SUM(E85:O85)</f>
        <v>0</v>
      </c>
      <c r="F87" s="123" t="s">
        <v>55</v>
      </c>
      <c r="G87" s="23"/>
      <c r="H87" s="23"/>
      <c r="I87" s="23"/>
      <c r="J87" s="23"/>
      <c r="K87" s="23"/>
      <c r="L87" s="23"/>
      <c r="M87" s="23"/>
      <c r="N87" s="23"/>
      <c r="O87" s="23"/>
      <c r="P87" s="23"/>
      <c r="Q87" s="23"/>
      <c r="R87" s="18"/>
      <c r="S87" s="18"/>
      <c r="T87" s="18"/>
      <c r="U87" s="18"/>
      <c r="V87" s="18"/>
      <c r="W87" s="18"/>
      <c r="X87" s="18"/>
      <c r="Y87" s="18"/>
      <c r="Z87" s="18"/>
    </row>
    <row r="88" spans="2:26" x14ac:dyDescent="0.2">
      <c r="C88" s="18"/>
      <c r="D88" s="18"/>
      <c r="E88" s="23"/>
      <c r="F88" s="23"/>
      <c r="G88" s="23"/>
      <c r="H88" s="23"/>
      <c r="I88" s="23"/>
      <c r="J88" s="23"/>
      <c r="K88" s="23"/>
      <c r="L88" s="23"/>
      <c r="M88" s="23"/>
      <c r="N88" s="23"/>
      <c r="O88" s="23"/>
      <c r="P88" s="23"/>
      <c r="Q88" s="23"/>
      <c r="R88" s="18"/>
      <c r="S88" s="18"/>
      <c r="T88" s="18"/>
      <c r="U88" s="18"/>
      <c r="V88" s="18"/>
      <c r="W88" s="18"/>
      <c r="X88" s="18"/>
      <c r="Y88" s="18"/>
      <c r="Z88" s="18"/>
    </row>
    <row r="89" spans="2:26" x14ac:dyDescent="0.2">
      <c r="B89" s="88" t="s">
        <v>65</v>
      </c>
      <c r="C89" s="18"/>
      <c r="D89" s="18"/>
      <c r="E89" s="62"/>
      <c r="F89" s="62"/>
      <c r="G89" s="62"/>
      <c r="H89" s="62"/>
      <c r="I89" s="62"/>
      <c r="J89" s="62"/>
      <c r="K89" s="62"/>
      <c r="L89" s="62"/>
      <c r="M89" s="62"/>
      <c r="N89" s="62"/>
      <c r="O89" s="62"/>
      <c r="P89" s="23"/>
      <c r="Q89" s="28">
        <f t="shared" ref="Q89" si="24">SUM(E89:O89)</f>
        <v>0</v>
      </c>
      <c r="R89" s="18"/>
      <c r="S89" s="18"/>
      <c r="T89" s="18"/>
      <c r="U89" s="18"/>
      <c r="V89" s="18"/>
      <c r="W89" s="18"/>
      <c r="X89" s="18"/>
      <c r="Y89" s="18"/>
      <c r="Z89" s="18"/>
    </row>
    <row r="90" spans="2:26" x14ac:dyDescent="0.2">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2:26" x14ac:dyDescent="0.2"/>
  </sheetData>
  <mergeCells count="1">
    <mergeCell ref="E2:G2"/>
  </mergeCells>
  <conditionalFormatting sqref="B48:B64">
    <cfRule type="expression" dxfId="17" priority="5">
      <formula>$E$2="NEAIZPILDĪT"</formula>
    </cfRule>
  </conditionalFormatting>
  <conditionalFormatting sqref="B5:Q58">
    <cfRule type="expression" dxfId="16" priority="3">
      <formula>$E$2="NEAIZPILDĪT"</formula>
    </cfRule>
  </conditionalFormatting>
  <conditionalFormatting sqref="B65:Q89">
    <cfRule type="expression" dxfId="15" priority="2">
      <formula>$E$2="NEAIZPILDĪT"</formula>
    </cfRule>
  </conditionalFormatting>
  <conditionalFormatting sqref="C59:Q60 C61:D64 O63:Q63">
    <cfRule type="expression" dxfId="14" priority="6">
      <formula>$E$2="NEAIZPILDĪT"</formula>
    </cfRule>
  </conditionalFormatting>
  <conditionalFormatting sqref="E2:G2">
    <cfRule type="cellIs" dxfId="13" priority="16" operator="equal">
      <formula>"DO NOT COMPLETE"</formula>
    </cfRule>
  </conditionalFormatting>
  <conditionalFormatting sqref="E64:Q64">
    <cfRule type="expression" dxfId="12" priority="1">
      <formula>$E$2="NEAIZPILDĪT"</formula>
    </cfRule>
  </conditionalFormatting>
  <conditionalFormatting sqref="O61:P62 E61:N63">
    <cfRule type="expression" dxfId="11" priority="4">
      <formula>$E$2="NEAIZPILDĪT"</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1:Z140"/>
  <sheetViews>
    <sheetView zoomScaleNormal="100" workbookViewId="0">
      <pane xSplit="4" ySplit="9" topLeftCell="E10" activePane="bottomRight" state="frozen"/>
      <selection pane="topRight" activeCell="E1" sqref="E1"/>
      <selection pane="bottomLeft" activeCell="A10" sqref="A10"/>
      <selection pane="bottomRight" activeCell="K24" sqref="K24"/>
    </sheetView>
  </sheetViews>
  <sheetFormatPr defaultColWidth="0" defaultRowHeight="12" zeroHeight="1" outlineLevelCol="1" x14ac:dyDescent="0.2"/>
  <cols>
    <col min="1" max="1" width="8.85546875" style="1" customWidth="1"/>
    <col min="2" max="2" width="43.28515625" style="1" bestFit="1" customWidth="1"/>
    <col min="3" max="3" width="3.28515625" style="1" customWidth="1"/>
    <col min="4" max="4" width="9.5703125" style="22" hidden="1" customWidth="1" outlineLevel="1"/>
    <col min="5" max="5" width="10.28515625" style="1" bestFit="1" customWidth="1" collapsed="1"/>
    <col min="6" max="15" width="8.85546875" style="1" customWidth="1"/>
    <col min="16" max="16" width="3.85546875" style="1" customWidth="1"/>
    <col min="17" max="18" width="8.85546875" style="1" customWidth="1"/>
    <col min="19" max="16384" width="8.85546875" style="1" hidden="1"/>
  </cols>
  <sheetData>
    <row r="1" spans="2:26" x14ac:dyDescent="0.2"/>
    <row r="2" spans="2:26" ht="15" x14ac:dyDescent="0.25">
      <c r="B2" s="24" t="s">
        <v>90</v>
      </c>
      <c r="C2" s="24"/>
      <c r="D2" s="76"/>
      <c r="E2" s="203" t="str">
        <f>IF('Cover Sheet'!$D$23="Yes","COMPLETE","DO NOT COMPLETE")</f>
        <v>COMPLETE</v>
      </c>
      <c r="F2" s="203"/>
      <c r="G2" s="203"/>
      <c r="H2" s="24"/>
      <c r="I2" s="24"/>
      <c r="J2" s="24"/>
      <c r="K2" s="24"/>
      <c r="L2" s="24"/>
      <c r="M2" s="24"/>
      <c r="N2" s="24"/>
      <c r="O2" s="24"/>
    </row>
    <row r="3" spans="2:26" x14ac:dyDescent="0.2"/>
    <row r="4" spans="2:26" x14ac:dyDescent="0.2"/>
    <row r="5" spans="2:26" x14ac:dyDescent="0.2">
      <c r="B5" s="27" t="s">
        <v>41</v>
      </c>
      <c r="E5" s="36" t="s">
        <v>42</v>
      </c>
    </row>
    <row r="6" spans="2:26" x14ac:dyDescent="0.2">
      <c r="B6" s="27" t="s">
        <v>43</v>
      </c>
      <c r="C6" s="18"/>
      <c r="E6" s="42">
        <f>NPV_Baseline_I!E6</f>
        <v>0</v>
      </c>
      <c r="F6" s="18"/>
      <c r="G6" s="18"/>
      <c r="H6" s="18"/>
      <c r="I6" s="18"/>
      <c r="J6" s="18"/>
      <c r="K6" s="18"/>
      <c r="L6" s="18"/>
      <c r="M6" s="18"/>
      <c r="N6" s="18"/>
      <c r="O6" s="18"/>
      <c r="P6" s="18"/>
      <c r="Q6" s="18"/>
      <c r="R6" s="18"/>
      <c r="S6" s="18"/>
      <c r="T6" s="18"/>
      <c r="U6" s="18"/>
      <c r="V6" s="18"/>
      <c r="W6" s="18"/>
      <c r="X6" s="18"/>
      <c r="Y6" s="18"/>
      <c r="Z6" s="18"/>
    </row>
    <row r="7" spans="2:26" x14ac:dyDescent="0.2">
      <c r="B7" s="19"/>
      <c r="C7" s="18"/>
      <c r="E7" s="18"/>
      <c r="F7" s="18"/>
      <c r="G7" s="18"/>
      <c r="H7" s="18"/>
      <c r="I7" s="18"/>
      <c r="J7" s="18"/>
      <c r="K7" s="18"/>
      <c r="L7" s="18"/>
      <c r="M7" s="18"/>
      <c r="N7" s="18"/>
      <c r="O7" s="18"/>
      <c r="P7" s="18"/>
      <c r="Q7" s="18"/>
      <c r="R7" s="18"/>
      <c r="S7" s="18"/>
      <c r="T7" s="18"/>
      <c r="U7" s="18"/>
      <c r="V7" s="18"/>
      <c r="W7" s="18"/>
      <c r="X7" s="18"/>
      <c r="Y7" s="18"/>
      <c r="Z7" s="18"/>
    </row>
    <row r="8" spans="2:26" x14ac:dyDescent="0.2">
      <c r="B8" s="27" t="s">
        <v>19</v>
      </c>
      <c r="C8" s="18"/>
      <c r="E8" s="126">
        <f>Project!D4</f>
        <v>2024</v>
      </c>
      <c r="F8" s="126">
        <f>Project!E4</f>
        <v>2025</v>
      </c>
      <c r="G8" s="126">
        <f>Project!F4</f>
        <v>2026</v>
      </c>
      <c r="H8" s="126">
        <f>Project!G4</f>
        <v>2027</v>
      </c>
      <c r="I8" s="126">
        <f>Project!H4</f>
        <v>2028</v>
      </c>
      <c r="J8" s="126">
        <f>Project!I4</f>
        <v>2029</v>
      </c>
      <c r="K8" s="126">
        <f>Project!J4</f>
        <v>2030</v>
      </c>
      <c r="L8" s="126">
        <f>Project!K4</f>
        <v>2031</v>
      </c>
      <c r="M8" s="126">
        <f>Project!L4</f>
        <v>2032</v>
      </c>
      <c r="N8" s="126">
        <f>Project!M4</f>
        <v>2033</v>
      </c>
      <c r="O8" s="40"/>
      <c r="P8" s="18"/>
      <c r="Q8" s="18" t="s">
        <v>44</v>
      </c>
      <c r="R8" s="18"/>
      <c r="S8" s="18"/>
      <c r="T8" s="18"/>
      <c r="U8" s="18"/>
      <c r="V8" s="18"/>
      <c r="W8" s="18"/>
      <c r="X8" s="18"/>
      <c r="Y8" s="18"/>
      <c r="Z8" s="18"/>
    </row>
    <row r="9" spans="2:26" x14ac:dyDescent="0.2">
      <c r="B9" s="27" t="s">
        <v>20</v>
      </c>
      <c r="C9" s="18"/>
      <c r="E9" s="127">
        <f>Project!D5</f>
        <v>1</v>
      </c>
      <c r="F9" s="127">
        <f>Project!E5</f>
        <v>2</v>
      </c>
      <c r="G9" s="127">
        <f>Project!F5</f>
        <v>3</v>
      </c>
      <c r="H9" s="127">
        <f>Project!G5</f>
        <v>4</v>
      </c>
      <c r="I9" s="127">
        <f>Project!H5</f>
        <v>5</v>
      </c>
      <c r="J9" s="127">
        <f>Project!I5</f>
        <v>6</v>
      </c>
      <c r="K9" s="127">
        <f>Project!J5</f>
        <v>7</v>
      </c>
      <c r="L9" s="127">
        <f>Project!K5</f>
        <v>8</v>
      </c>
      <c r="M9" s="127">
        <f>Project!L5</f>
        <v>9</v>
      </c>
      <c r="N9" s="127">
        <f>Project!M5</f>
        <v>10</v>
      </c>
      <c r="O9" s="34" t="s">
        <v>25</v>
      </c>
      <c r="P9" s="18"/>
      <c r="Q9" s="18">
        <f>COUNTA(E9:O9)</f>
        <v>11</v>
      </c>
      <c r="R9" s="18"/>
      <c r="S9" s="18"/>
      <c r="T9" s="18"/>
      <c r="U9" s="18"/>
      <c r="V9" s="18"/>
      <c r="W9" s="18"/>
      <c r="X9" s="18"/>
      <c r="Y9" s="18"/>
      <c r="Z9" s="18"/>
    </row>
    <row r="10" spans="2:26" x14ac:dyDescent="0.2">
      <c r="B10" s="27" t="s">
        <v>45</v>
      </c>
      <c r="C10" s="18"/>
      <c r="E10" s="128">
        <f>Project!D9</f>
        <v>0</v>
      </c>
      <c r="F10" s="128">
        <f>Project!E9</f>
        <v>0</v>
      </c>
      <c r="G10" s="128">
        <f>Project!F9</f>
        <v>0</v>
      </c>
      <c r="H10" s="128">
        <f>Project!G9</f>
        <v>0</v>
      </c>
      <c r="I10" s="128">
        <f>Project!H9</f>
        <v>0</v>
      </c>
      <c r="J10" s="128">
        <f>Project!I9</f>
        <v>0</v>
      </c>
      <c r="K10" s="128">
        <f>Project!J9</f>
        <v>0</v>
      </c>
      <c r="L10" s="128">
        <f>Project!K9</f>
        <v>0</v>
      </c>
      <c r="M10" s="128">
        <f>Project!L9</f>
        <v>0</v>
      </c>
      <c r="N10" s="128">
        <f>Project!M9</f>
        <v>0</v>
      </c>
      <c r="O10" s="41"/>
      <c r="P10" s="18"/>
      <c r="Q10" s="18"/>
      <c r="R10" s="18"/>
      <c r="S10" s="18"/>
      <c r="T10" s="18"/>
      <c r="U10" s="18"/>
      <c r="V10" s="18"/>
      <c r="W10" s="18"/>
      <c r="X10" s="18"/>
      <c r="Y10" s="18"/>
      <c r="Z10" s="18"/>
    </row>
    <row r="11" spans="2:26" x14ac:dyDescent="0.2">
      <c r="B11" s="13"/>
      <c r="C11" s="18"/>
      <c r="E11" s="18"/>
      <c r="F11" s="18"/>
      <c r="G11" s="18"/>
      <c r="H11" s="18"/>
      <c r="I11" s="18"/>
      <c r="J11" s="18"/>
      <c r="K11" s="18"/>
      <c r="L11" s="18"/>
      <c r="M11" s="18"/>
      <c r="N11" s="18"/>
      <c r="O11" s="18"/>
      <c r="P11" s="18"/>
      <c r="Q11" s="18"/>
      <c r="R11" s="18"/>
      <c r="S11" s="18"/>
      <c r="T11" s="18"/>
      <c r="U11" s="18"/>
      <c r="V11" s="18"/>
      <c r="W11" s="18"/>
      <c r="X11" s="18"/>
      <c r="Y11" s="18"/>
      <c r="Z11" s="18"/>
    </row>
    <row r="12" spans="2:26" ht="17.25" customHeight="1" x14ac:dyDescent="0.2">
      <c r="B12" s="20" t="s">
        <v>91</v>
      </c>
      <c r="C12" s="18"/>
      <c r="D12" s="154" t="s">
        <v>156</v>
      </c>
      <c r="E12" s="18"/>
      <c r="F12" s="18"/>
      <c r="G12" s="18"/>
      <c r="H12" s="18"/>
      <c r="I12" s="18"/>
      <c r="J12" s="18"/>
      <c r="K12" s="18"/>
      <c r="L12" s="18"/>
      <c r="M12" s="18"/>
      <c r="N12" s="18"/>
      <c r="O12" s="18"/>
      <c r="P12" s="18"/>
      <c r="Q12" s="18"/>
      <c r="R12" s="18"/>
      <c r="S12" s="18"/>
      <c r="T12" s="18"/>
      <c r="U12" s="18"/>
      <c r="V12" s="18"/>
      <c r="W12" s="18"/>
      <c r="X12" s="18"/>
      <c r="Y12" s="18"/>
      <c r="Z12" s="18"/>
    </row>
    <row r="13" spans="2:26" x14ac:dyDescent="0.2">
      <c r="B13" s="35" t="s">
        <v>47</v>
      </c>
      <c r="C13" s="18"/>
      <c r="D13" s="22" t="s">
        <v>157</v>
      </c>
      <c r="E13" s="28">
        <f>SUM(E14:E17)</f>
        <v>0</v>
      </c>
      <c r="F13" s="28">
        <f t="shared" ref="F13" si="0">SUM(F14:F17)</f>
        <v>0</v>
      </c>
      <c r="G13" s="28">
        <f t="shared" ref="G13" si="1">SUM(G14:G17)</f>
        <v>0</v>
      </c>
      <c r="H13" s="28">
        <f t="shared" ref="H13" si="2">SUM(H14:H17)</f>
        <v>0</v>
      </c>
      <c r="I13" s="28">
        <f t="shared" ref="I13" si="3">SUM(I14:I17)</f>
        <v>0</v>
      </c>
      <c r="J13" s="28">
        <f t="shared" ref="J13" si="4">SUM(J14:J17)</f>
        <v>0</v>
      </c>
      <c r="K13" s="28">
        <f t="shared" ref="K13" si="5">SUM(K14:K17)</f>
        <v>0</v>
      </c>
      <c r="L13" s="28">
        <f t="shared" ref="L13" si="6">SUM(L14:L17)</f>
        <v>0</v>
      </c>
      <c r="M13" s="28">
        <f t="shared" ref="M13" si="7">SUM(M14:M17)</f>
        <v>0</v>
      </c>
      <c r="N13" s="28">
        <f t="shared" ref="N13" si="8">SUM(N14:N17)</f>
        <v>0</v>
      </c>
      <c r="O13" s="28">
        <f t="shared" ref="O13" si="9">SUM(O14:O17)</f>
        <v>0</v>
      </c>
      <c r="P13" s="23"/>
      <c r="Q13" s="28">
        <f>SUM(E13:O13)</f>
        <v>0</v>
      </c>
      <c r="R13" s="18"/>
      <c r="S13" s="18"/>
      <c r="T13" s="18"/>
      <c r="U13" s="18"/>
      <c r="V13" s="18"/>
      <c r="W13" s="18"/>
      <c r="X13" s="18"/>
      <c r="Y13" s="18"/>
      <c r="Z13" s="18"/>
    </row>
    <row r="14" spans="2:26" x14ac:dyDescent="0.2">
      <c r="B14" s="91" t="s">
        <v>27</v>
      </c>
      <c r="C14" s="18"/>
      <c r="D14" s="22" t="s">
        <v>157</v>
      </c>
      <c r="E14" s="45"/>
      <c r="F14" s="45"/>
      <c r="G14" s="45"/>
      <c r="H14" s="45"/>
      <c r="I14" s="45"/>
      <c r="J14" s="45"/>
      <c r="K14" s="45"/>
      <c r="L14" s="45"/>
      <c r="M14" s="45"/>
      <c r="N14" s="45"/>
      <c r="O14" s="45"/>
      <c r="P14" s="23"/>
      <c r="Q14" s="28">
        <f t="shared" ref="Q14:Q27" si="10">SUM(E14:O14)</f>
        <v>0</v>
      </c>
      <c r="R14" s="18"/>
      <c r="S14" s="18"/>
      <c r="T14" s="18"/>
      <c r="U14" s="18"/>
      <c r="V14" s="18"/>
      <c r="W14" s="18"/>
      <c r="X14" s="18"/>
      <c r="Y14" s="18"/>
      <c r="Z14" s="18"/>
    </row>
    <row r="15" spans="2:26" x14ac:dyDescent="0.2">
      <c r="B15" s="91" t="s">
        <v>28</v>
      </c>
      <c r="C15" s="18"/>
      <c r="D15" s="22" t="s">
        <v>157</v>
      </c>
      <c r="E15" s="45"/>
      <c r="F15" s="45"/>
      <c r="G15" s="45"/>
      <c r="H15" s="45"/>
      <c r="I15" s="45"/>
      <c r="J15" s="45"/>
      <c r="K15" s="45"/>
      <c r="L15" s="45"/>
      <c r="M15" s="45"/>
      <c r="N15" s="45"/>
      <c r="O15" s="45"/>
      <c r="P15" s="23"/>
      <c r="Q15" s="28">
        <f t="shared" si="10"/>
        <v>0</v>
      </c>
      <c r="R15" s="18"/>
      <c r="S15" s="18"/>
      <c r="T15" s="18"/>
      <c r="U15" s="18"/>
      <c r="V15" s="18"/>
      <c r="W15" s="18"/>
      <c r="X15" s="18"/>
      <c r="Y15" s="18"/>
      <c r="Z15" s="18"/>
    </row>
    <row r="16" spans="2:26" x14ac:dyDescent="0.2">
      <c r="B16" s="91" t="s">
        <v>69</v>
      </c>
      <c r="C16" s="18"/>
      <c r="D16" s="22" t="s">
        <v>157</v>
      </c>
      <c r="E16" s="45"/>
      <c r="F16" s="45"/>
      <c r="G16" s="45"/>
      <c r="H16" s="45"/>
      <c r="I16" s="45"/>
      <c r="J16" s="45"/>
      <c r="K16" s="45"/>
      <c r="L16" s="45"/>
      <c r="M16" s="45"/>
      <c r="N16" s="45"/>
      <c r="O16" s="45"/>
      <c r="P16" s="23"/>
      <c r="Q16" s="28">
        <f t="shared" si="10"/>
        <v>0</v>
      </c>
      <c r="R16" s="18"/>
      <c r="S16" s="18"/>
      <c r="T16" s="18"/>
      <c r="U16" s="18"/>
      <c r="V16" s="18"/>
      <c r="W16" s="18"/>
      <c r="X16" s="18"/>
      <c r="Y16" s="18"/>
      <c r="Z16" s="18"/>
    </row>
    <row r="17" spans="2:26" x14ac:dyDescent="0.2">
      <c r="B17" s="29" t="s">
        <v>25</v>
      </c>
      <c r="C17" s="18"/>
      <c r="D17" s="22" t="s">
        <v>157</v>
      </c>
      <c r="E17" s="45"/>
      <c r="F17" s="45"/>
      <c r="G17" s="45"/>
      <c r="H17" s="45"/>
      <c r="I17" s="45"/>
      <c r="J17" s="45"/>
      <c r="K17" s="45"/>
      <c r="L17" s="45"/>
      <c r="M17" s="45"/>
      <c r="N17" s="45"/>
      <c r="O17" s="45"/>
      <c r="P17" s="23"/>
      <c r="Q17" s="28">
        <f t="shared" si="10"/>
        <v>0</v>
      </c>
      <c r="R17" s="18"/>
      <c r="S17" s="18"/>
      <c r="T17" s="18"/>
      <c r="U17" s="18"/>
      <c r="V17" s="18"/>
      <c r="W17" s="18"/>
      <c r="X17" s="18"/>
      <c r="Y17" s="18"/>
      <c r="Z17" s="18"/>
    </row>
    <row r="18" spans="2:26" x14ac:dyDescent="0.2">
      <c r="B18" s="35" t="s">
        <v>92</v>
      </c>
      <c r="C18" s="18"/>
      <c r="E18" s="28">
        <f>SUM(E19:E22)</f>
        <v>0</v>
      </c>
      <c r="F18" s="28">
        <f t="shared" ref="F18:O18" si="11">SUM(F19:F22)</f>
        <v>0</v>
      </c>
      <c r="G18" s="28">
        <f t="shared" si="11"/>
        <v>0</v>
      </c>
      <c r="H18" s="28">
        <f t="shared" si="11"/>
        <v>0</v>
      </c>
      <c r="I18" s="28">
        <f t="shared" si="11"/>
        <v>0</v>
      </c>
      <c r="J18" s="28">
        <f t="shared" si="11"/>
        <v>0</v>
      </c>
      <c r="K18" s="28">
        <f t="shared" si="11"/>
        <v>0</v>
      </c>
      <c r="L18" s="28">
        <f t="shared" si="11"/>
        <v>0</v>
      </c>
      <c r="M18" s="28">
        <f t="shared" si="11"/>
        <v>0</v>
      </c>
      <c r="N18" s="28">
        <f t="shared" si="11"/>
        <v>0</v>
      </c>
      <c r="O18" s="28">
        <f t="shared" si="11"/>
        <v>0</v>
      </c>
      <c r="P18" s="23"/>
      <c r="Q18" s="28">
        <f t="shared" si="10"/>
        <v>0</v>
      </c>
      <c r="R18" s="18"/>
      <c r="S18" s="18"/>
      <c r="T18" s="18"/>
      <c r="U18" s="18"/>
      <c r="V18" s="18"/>
      <c r="W18" s="18"/>
      <c r="X18" s="18"/>
      <c r="Y18" s="18"/>
      <c r="Z18" s="18"/>
    </row>
    <row r="19" spans="2:26" x14ac:dyDescent="0.2">
      <c r="B19" s="91" t="s">
        <v>93</v>
      </c>
      <c r="C19" s="18"/>
      <c r="D19" s="22" t="s">
        <v>158</v>
      </c>
      <c r="E19" s="45"/>
      <c r="F19" s="45"/>
      <c r="G19" s="45"/>
      <c r="H19" s="45"/>
      <c r="I19" s="45"/>
      <c r="J19" s="45"/>
      <c r="K19" s="45"/>
      <c r="L19" s="45"/>
      <c r="M19" s="45"/>
      <c r="N19" s="45"/>
      <c r="O19" s="45"/>
      <c r="P19" s="23"/>
      <c r="Q19" s="28">
        <f t="shared" si="10"/>
        <v>0</v>
      </c>
      <c r="R19" s="18"/>
      <c r="S19" s="18"/>
      <c r="T19" s="18"/>
      <c r="U19" s="18"/>
      <c r="V19" s="18"/>
      <c r="W19" s="18"/>
      <c r="X19" s="18"/>
      <c r="Y19" s="18"/>
      <c r="Z19" s="18"/>
    </row>
    <row r="20" spans="2:26" x14ac:dyDescent="0.2">
      <c r="B20" s="91" t="s">
        <v>94</v>
      </c>
      <c r="C20" s="18"/>
      <c r="D20" s="22" t="s">
        <v>158</v>
      </c>
      <c r="E20" s="45"/>
      <c r="F20" s="45"/>
      <c r="G20" s="45"/>
      <c r="H20" s="45"/>
      <c r="I20" s="45"/>
      <c r="J20" s="45"/>
      <c r="K20" s="45"/>
      <c r="L20" s="45"/>
      <c r="M20" s="45"/>
      <c r="N20" s="45"/>
      <c r="O20" s="45"/>
      <c r="P20" s="23"/>
      <c r="Q20" s="28">
        <f t="shared" si="10"/>
        <v>0</v>
      </c>
      <c r="R20" s="18"/>
      <c r="S20" s="18"/>
      <c r="T20" s="18"/>
      <c r="U20" s="18"/>
      <c r="V20" s="18"/>
      <c r="W20" s="18"/>
      <c r="X20" s="18"/>
      <c r="Y20" s="18"/>
      <c r="Z20" s="18"/>
    </row>
    <row r="21" spans="2:26" x14ac:dyDescent="0.2">
      <c r="B21" s="91" t="s">
        <v>95</v>
      </c>
      <c r="C21" s="18"/>
      <c r="D21" s="22" t="s">
        <v>158</v>
      </c>
      <c r="E21" s="45"/>
      <c r="F21" s="45"/>
      <c r="G21" s="45"/>
      <c r="H21" s="45"/>
      <c r="I21" s="45"/>
      <c r="J21" s="45"/>
      <c r="K21" s="45"/>
      <c r="L21" s="45"/>
      <c r="M21" s="45"/>
      <c r="N21" s="45"/>
      <c r="O21" s="45"/>
      <c r="P21" s="23"/>
      <c r="Q21" s="28">
        <f t="shared" si="10"/>
        <v>0</v>
      </c>
      <c r="R21" s="18"/>
      <c r="S21" s="18"/>
      <c r="T21" s="18"/>
      <c r="U21" s="18"/>
      <c r="V21" s="18"/>
      <c r="W21" s="18"/>
      <c r="X21" s="18"/>
      <c r="Y21" s="18"/>
      <c r="Z21" s="18"/>
    </row>
    <row r="22" spans="2:26" x14ac:dyDescent="0.2">
      <c r="B22" s="29" t="s">
        <v>25</v>
      </c>
      <c r="C22" s="18"/>
      <c r="D22" s="22" t="s">
        <v>158</v>
      </c>
      <c r="E22" s="45"/>
      <c r="F22" s="45"/>
      <c r="G22" s="45"/>
      <c r="H22" s="45"/>
      <c r="I22" s="45"/>
      <c r="J22" s="45"/>
      <c r="K22" s="45"/>
      <c r="L22" s="45"/>
      <c r="M22" s="45"/>
      <c r="N22" s="45"/>
      <c r="O22" s="45"/>
      <c r="P22" s="23"/>
      <c r="Q22" s="28">
        <f t="shared" si="10"/>
        <v>0</v>
      </c>
      <c r="R22" s="18"/>
      <c r="S22" s="18"/>
      <c r="T22" s="18"/>
      <c r="U22" s="18"/>
      <c r="V22" s="18"/>
      <c r="W22" s="18"/>
      <c r="X22" s="18"/>
      <c r="Y22" s="18"/>
      <c r="Z22" s="18"/>
    </row>
    <row r="23" spans="2:26" x14ac:dyDescent="0.2">
      <c r="B23" s="35" t="s">
        <v>96</v>
      </c>
      <c r="C23" s="18"/>
      <c r="E23" s="28">
        <f>SUM(E24:E27)</f>
        <v>0</v>
      </c>
      <c r="F23" s="28">
        <f t="shared" ref="F23" si="12">SUM(F24:F27)</f>
        <v>0</v>
      </c>
      <c r="G23" s="28">
        <f t="shared" ref="G23" si="13">SUM(G24:G27)</f>
        <v>0</v>
      </c>
      <c r="H23" s="28">
        <f t="shared" ref="H23" si="14">SUM(H24:H27)</f>
        <v>0</v>
      </c>
      <c r="I23" s="28">
        <f t="shared" ref="I23" si="15">SUM(I24:I27)</f>
        <v>0</v>
      </c>
      <c r="J23" s="28">
        <f t="shared" ref="J23" si="16">SUM(J24:J27)</f>
        <v>0</v>
      </c>
      <c r="K23" s="28">
        <f t="shared" ref="K23" si="17">SUM(K24:K27)</f>
        <v>0</v>
      </c>
      <c r="L23" s="28">
        <f t="shared" ref="L23" si="18">SUM(L24:L27)</f>
        <v>0</v>
      </c>
      <c r="M23" s="28">
        <f t="shared" ref="M23" si="19">SUM(M24:M27)</f>
        <v>0</v>
      </c>
      <c r="N23" s="28">
        <f t="shared" ref="N23" si="20">SUM(N24:N27)</f>
        <v>0</v>
      </c>
      <c r="O23" s="28">
        <f t="shared" ref="O23" si="21">SUM(O24:O27)</f>
        <v>0</v>
      </c>
      <c r="P23" s="23"/>
      <c r="Q23" s="28">
        <f t="shared" si="10"/>
        <v>0</v>
      </c>
      <c r="R23" s="18"/>
      <c r="S23" s="18"/>
      <c r="T23" s="18"/>
      <c r="U23" s="18"/>
      <c r="V23" s="18"/>
      <c r="W23" s="18"/>
      <c r="X23" s="18"/>
      <c r="Y23" s="18"/>
      <c r="Z23" s="18"/>
    </row>
    <row r="24" spans="2:26" x14ac:dyDescent="0.2">
      <c r="B24" s="91" t="s">
        <v>97</v>
      </c>
      <c r="C24" s="18"/>
      <c r="D24" s="22" t="s">
        <v>158</v>
      </c>
      <c r="E24" s="45"/>
      <c r="F24" s="45"/>
      <c r="G24" s="45"/>
      <c r="H24" s="45"/>
      <c r="I24" s="45"/>
      <c r="J24" s="45"/>
      <c r="K24" s="45"/>
      <c r="L24" s="45"/>
      <c r="M24" s="45"/>
      <c r="N24" s="45"/>
      <c r="O24" s="45"/>
      <c r="P24" s="23"/>
      <c r="Q24" s="28">
        <f t="shared" si="10"/>
        <v>0</v>
      </c>
      <c r="R24" s="18"/>
      <c r="S24" s="18"/>
      <c r="T24" s="18"/>
      <c r="U24" s="18"/>
      <c r="V24" s="18"/>
      <c r="W24" s="18"/>
      <c r="X24" s="18"/>
      <c r="Y24" s="18"/>
      <c r="Z24" s="18"/>
    </row>
    <row r="25" spans="2:26" x14ac:dyDescent="0.2">
      <c r="B25" s="91" t="s">
        <v>98</v>
      </c>
      <c r="C25" s="18"/>
      <c r="D25" s="22" t="s">
        <v>158</v>
      </c>
      <c r="E25" s="45"/>
      <c r="F25" s="45"/>
      <c r="G25" s="45"/>
      <c r="H25" s="45"/>
      <c r="I25" s="45"/>
      <c r="J25" s="45"/>
      <c r="K25" s="45"/>
      <c r="L25" s="45"/>
      <c r="M25" s="45"/>
      <c r="N25" s="45"/>
      <c r="O25" s="45"/>
      <c r="P25" s="23"/>
      <c r="Q25" s="28">
        <f t="shared" si="10"/>
        <v>0</v>
      </c>
      <c r="R25" s="18"/>
      <c r="S25" s="18"/>
      <c r="T25" s="18"/>
      <c r="U25" s="18"/>
      <c r="V25" s="18"/>
      <c r="W25" s="18"/>
      <c r="X25" s="18"/>
      <c r="Y25" s="18"/>
      <c r="Z25" s="18"/>
    </row>
    <row r="26" spans="2:26" x14ac:dyDescent="0.2">
      <c r="B26" s="91" t="s">
        <v>99</v>
      </c>
      <c r="C26" s="18"/>
      <c r="D26" s="22" t="s">
        <v>158</v>
      </c>
      <c r="E26" s="45"/>
      <c r="F26" s="45"/>
      <c r="G26" s="45"/>
      <c r="H26" s="45"/>
      <c r="I26" s="45"/>
      <c r="J26" s="45"/>
      <c r="K26" s="45"/>
      <c r="L26" s="45"/>
      <c r="M26" s="45"/>
      <c r="N26" s="45"/>
      <c r="O26" s="45"/>
      <c r="P26" s="23"/>
      <c r="Q26" s="28">
        <f t="shared" si="10"/>
        <v>0</v>
      </c>
      <c r="R26" s="18"/>
      <c r="S26" s="18"/>
      <c r="T26" s="18"/>
      <c r="U26" s="18"/>
      <c r="V26" s="18"/>
      <c r="W26" s="18"/>
      <c r="X26" s="18"/>
      <c r="Y26" s="18"/>
      <c r="Z26" s="18"/>
    </row>
    <row r="27" spans="2:26" x14ac:dyDescent="0.2">
      <c r="B27" s="29" t="s">
        <v>25</v>
      </c>
      <c r="C27" s="18"/>
      <c r="D27" s="22" t="s">
        <v>158</v>
      </c>
      <c r="E27" s="45"/>
      <c r="F27" s="45"/>
      <c r="G27" s="45"/>
      <c r="H27" s="45"/>
      <c r="I27" s="45"/>
      <c r="J27" s="45"/>
      <c r="K27" s="45"/>
      <c r="L27" s="45"/>
      <c r="M27" s="45"/>
      <c r="N27" s="45"/>
      <c r="O27" s="45"/>
      <c r="P27" s="23"/>
      <c r="Q27" s="28">
        <f t="shared" si="10"/>
        <v>0</v>
      </c>
      <c r="R27" s="18"/>
      <c r="S27" s="18"/>
      <c r="T27" s="18"/>
      <c r="U27" s="18"/>
      <c r="V27" s="18"/>
      <c r="W27" s="18"/>
      <c r="X27" s="18"/>
      <c r="Y27" s="18"/>
      <c r="Z27" s="18"/>
    </row>
    <row r="28" spans="2:26" x14ac:dyDescent="0.2">
      <c r="C28" s="18"/>
      <c r="E28" s="23"/>
      <c r="F28" s="23"/>
      <c r="G28" s="23"/>
      <c r="H28" s="23"/>
      <c r="I28" s="23"/>
      <c r="J28" s="23"/>
      <c r="K28" s="23"/>
      <c r="L28" s="23"/>
      <c r="M28" s="23"/>
      <c r="N28" s="23"/>
      <c r="O28" s="23"/>
      <c r="P28" s="23"/>
      <c r="Q28" s="23"/>
      <c r="R28" s="18"/>
      <c r="S28" s="18"/>
      <c r="T28" s="18"/>
      <c r="U28" s="18"/>
      <c r="V28" s="18"/>
      <c r="W28" s="18"/>
      <c r="X28" s="18"/>
      <c r="Y28" s="18"/>
      <c r="Z28" s="18"/>
    </row>
    <row r="29" spans="2:26" x14ac:dyDescent="0.2">
      <c r="B29" s="35" t="s">
        <v>91</v>
      </c>
      <c r="C29" s="18"/>
      <c r="E29" s="28">
        <f>E13+E18+E23</f>
        <v>0</v>
      </c>
      <c r="F29" s="28">
        <f t="shared" ref="F29:O29" si="22">F13+F18+F23</f>
        <v>0</v>
      </c>
      <c r="G29" s="28">
        <f t="shared" si="22"/>
        <v>0</v>
      </c>
      <c r="H29" s="28">
        <f t="shared" si="22"/>
        <v>0</v>
      </c>
      <c r="I29" s="28">
        <f t="shared" si="22"/>
        <v>0</v>
      </c>
      <c r="J29" s="28">
        <f t="shared" si="22"/>
        <v>0</v>
      </c>
      <c r="K29" s="28">
        <f t="shared" si="22"/>
        <v>0</v>
      </c>
      <c r="L29" s="28">
        <f t="shared" si="22"/>
        <v>0</v>
      </c>
      <c r="M29" s="28">
        <f t="shared" si="22"/>
        <v>0</v>
      </c>
      <c r="N29" s="28">
        <f t="shared" si="22"/>
        <v>0</v>
      </c>
      <c r="O29" s="28">
        <f t="shared" si="22"/>
        <v>0</v>
      </c>
      <c r="P29" s="23"/>
      <c r="Q29" s="28">
        <f>SUM(E29:O29)</f>
        <v>0</v>
      </c>
      <c r="R29" s="18"/>
      <c r="S29" s="18"/>
      <c r="T29" s="18"/>
      <c r="U29" s="18"/>
      <c r="V29" s="18"/>
      <c r="W29" s="18"/>
      <c r="X29" s="18"/>
      <c r="Y29" s="18"/>
      <c r="Z29" s="18"/>
    </row>
    <row r="30" spans="2:26" x14ac:dyDescent="0.2">
      <c r="B30" s="13"/>
      <c r="C30" s="18"/>
      <c r="E30" s="18"/>
      <c r="F30" s="18"/>
      <c r="G30" s="18"/>
      <c r="H30" s="18"/>
      <c r="I30" s="18"/>
      <c r="J30" s="18"/>
      <c r="K30" s="18"/>
      <c r="L30" s="18"/>
      <c r="M30" s="18"/>
      <c r="N30" s="18"/>
      <c r="O30" s="18"/>
      <c r="P30" s="18"/>
      <c r="Q30" s="23"/>
      <c r="R30" s="18"/>
      <c r="S30" s="18"/>
      <c r="T30" s="18"/>
      <c r="U30" s="18"/>
      <c r="V30" s="18"/>
      <c r="W30" s="18"/>
      <c r="X30" s="18"/>
      <c r="Y30" s="18"/>
      <c r="Z30" s="18"/>
    </row>
    <row r="31" spans="2:26" x14ac:dyDescent="0.2">
      <c r="B31" s="20" t="s">
        <v>100</v>
      </c>
      <c r="C31" s="18"/>
      <c r="E31" s="18"/>
      <c r="F31" s="18"/>
      <c r="G31" s="18"/>
      <c r="H31" s="18"/>
      <c r="I31" s="18"/>
      <c r="J31" s="18"/>
      <c r="K31" s="18"/>
      <c r="L31" s="18"/>
      <c r="M31" s="18"/>
      <c r="N31" s="18"/>
      <c r="O31" s="18"/>
      <c r="P31" s="18"/>
      <c r="Q31" s="23"/>
      <c r="R31" s="18"/>
      <c r="S31" s="18"/>
      <c r="T31" s="18"/>
      <c r="U31" s="18"/>
      <c r="V31" s="18"/>
      <c r="W31" s="18"/>
      <c r="X31" s="18"/>
      <c r="Y31" s="18"/>
      <c r="Z31" s="18"/>
    </row>
    <row r="32" spans="2:26" x14ac:dyDescent="0.2">
      <c r="B32" s="29" t="s">
        <v>101</v>
      </c>
      <c r="C32" s="18"/>
      <c r="D32" s="22" t="s">
        <v>159</v>
      </c>
      <c r="E32" s="81"/>
      <c r="F32" s="18"/>
      <c r="G32" s="18"/>
      <c r="H32" s="18"/>
      <c r="I32" s="18"/>
      <c r="J32" s="18"/>
      <c r="K32" s="18"/>
      <c r="L32" s="18"/>
      <c r="M32" s="18"/>
      <c r="N32" s="18"/>
      <c r="O32" s="18"/>
      <c r="P32" s="18"/>
      <c r="Q32" s="23"/>
      <c r="R32" s="18"/>
      <c r="S32" s="18"/>
      <c r="T32" s="18"/>
      <c r="U32" s="18"/>
      <c r="V32" s="18"/>
      <c r="W32" s="18"/>
      <c r="X32" s="18"/>
      <c r="Y32" s="18"/>
      <c r="Z32" s="18"/>
    </row>
    <row r="33" spans="2:26" x14ac:dyDescent="0.2">
      <c r="B33" s="29" t="s">
        <v>102</v>
      </c>
      <c r="C33" s="18"/>
      <c r="D33" s="22" t="s">
        <v>159</v>
      </c>
      <c r="E33" s="81"/>
      <c r="F33" s="18"/>
      <c r="G33" s="18"/>
      <c r="H33" s="18"/>
      <c r="I33" s="18"/>
      <c r="J33" s="18"/>
      <c r="K33" s="18"/>
      <c r="L33" s="18"/>
      <c r="M33" s="18"/>
      <c r="N33" s="18"/>
      <c r="O33" s="18"/>
      <c r="P33" s="18"/>
      <c r="Q33" s="23"/>
      <c r="R33" s="18"/>
      <c r="S33" s="18"/>
      <c r="T33" s="18"/>
      <c r="U33" s="18"/>
      <c r="V33" s="18"/>
      <c r="W33" s="18"/>
      <c r="X33" s="18"/>
      <c r="Y33" s="18"/>
      <c r="Z33" s="18"/>
    </row>
    <row r="34" spans="2:26" s="49" customFormat="1" ht="5.25" x14ac:dyDescent="0.15">
      <c r="B34" s="83"/>
      <c r="C34" s="47"/>
      <c r="D34" s="75"/>
      <c r="E34" s="47"/>
      <c r="F34" s="47"/>
      <c r="G34" s="47"/>
      <c r="H34" s="47"/>
      <c r="I34" s="47"/>
      <c r="J34" s="47"/>
      <c r="K34" s="47"/>
      <c r="L34" s="47"/>
      <c r="M34" s="47"/>
      <c r="N34" s="47"/>
      <c r="O34" s="47"/>
      <c r="P34" s="47"/>
      <c r="Q34" s="59"/>
      <c r="R34" s="47"/>
      <c r="S34" s="47"/>
      <c r="T34" s="47"/>
      <c r="U34" s="47"/>
      <c r="V34" s="47"/>
      <c r="W34" s="47"/>
      <c r="X34" s="47"/>
      <c r="Y34" s="47"/>
      <c r="Z34" s="47"/>
    </row>
    <row r="35" spans="2:26" x14ac:dyDescent="0.2">
      <c r="B35" s="78"/>
      <c r="C35" s="52"/>
      <c r="D35" s="77"/>
      <c r="E35" s="52"/>
      <c r="F35" s="52"/>
      <c r="G35" s="52"/>
      <c r="H35" s="52"/>
      <c r="I35" s="52"/>
      <c r="J35" s="52"/>
      <c r="K35" s="52"/>
      <c r="L35" s="52"/>
      <c r="M35" s="52"/>
      <c r="N35" s="52"/>
      <c r="O35" s="52"/>
      <c r="P35" s="18"/>
      <c r="Q35" s="23"/>
      <c r="R35" s="18"/>
      <c r="S35" s="18"/>
      <c r="T35" s="18"/>
      <c r="U35" s="18"/>
      <c r="V35" s="18"/>
      <c r="W35" s="18"/>
      <c r="X35" s="18"/>
      <c r="Y35" s="18"/>
      <c r="Z35" s="18"/>
    </row>
    <row r="36" spans="2:26" s="49" customFormat="1" ht="5.25" x14ac:dyDescent="0.15">
      <c r="B36" s="83"/>
      <c r="C36" s="47"/>
      <c r="D36" s="75"/>
      <c r="E36" s="47"/>
      <c r="F36" s="47"/>
      <c r="G36" s="47"/>
      <c r="H36" s="47"/>
      <c r="I36" s="47"/>
      <c r="J36" s="47"/>
      <c r="K36" s="47"/>
      <c r="L36" s="47"/>
      <c r="M36" s="47"/>
      <c r="N36" s="47"/>
      <c r="O36" s="47"/>
      <c r="P36" s="47"/>
      <c r="Q36" s="59"/>
      <c r="R36" s="47"/>
      <c r="S36" s="47"/>
      <c r="T36" s="47"/>
      <c r="U36" s="47"/>
      <c r="V36" s="47"/>
      <c r="W36" s="47"/>
      <c r="X36" s="47"/>
      <c r="Y36" s="47"/>
      <c r="Z36" s="47"/>
    </row>
    <row r="37" spans="2:26" x14ac:dyDescent="0.2">
      <c r="B37" s="20" t="s">
        <v>103</v>
      </c>
      <c r="C37" s="18"/>
      <c r="E37" s="18"/>
      <c r="F37" s="18"/>
      <c r="G37" s="18"/>
      <c r="H37" s="18"/>
      <c r="I37" s="18"/>
      <c r="J37" s="18"/>
      <c r="K37" s="18"/>
      <c r="L37" s="18"/>
      <c r="M37" s="18"/>
      <c r="N37" s="18"/>
      <c r="O37" s="18"/>
      <c r="P37" s="18"/>
      <c r="Q37" s="23"/>
      <c r="R37" s="18"/>
      <c r="S37" s="18"/>
      <c r="T37" s="18"/>
      <c r="U37" s="18"/>
      <c r="V37" s="18"/>
      <c r="W37" s="18"/>
      <c r="X37" s="18"/>
      <c r="Y37" s="18"/>
      <c r="Z37" s="18"/>
    </row>
    <row r="38" spans="2:26" x14ac:dyDescent="0.2">
      <c r="B38" s="35" t="s">
        <v>30</v>
      </c>
      <c r="C38" s="18"/>
      <c r="E38" s="28">
        <f>SUM(E39:E42)</f>
        <v>0</v>
      </c>
      <c r="F38" s="28">
        <f t="shared" ref="F38:O38" si="23">SUM(F39:F42)</f>
        <v>0</v>
      </c>
      <c r="G38" s="28">
        <f t="shared" si="23"/>
        <v>0</v>
      </c>
      <c r="H38" s="28">
        <f t="shared" si="23"/>
        <v>0</v>
      </c>
      <c r="I38" s="28">
        <f t="shared" si="23"/>
        <v>0</v>
      </c>
      <c r="J38" s="28">
        <f t="shared" si="23"/>
        <v>0</v>
      </c>
      <c r="K38" s="28">
        <f t="shared" si="23"/>
        <v>0</v>
      </c>
      <c r="L38" s="28">
        <f t="shared" si="23"/>
        <v>0</v>
      </c>
      <c r="M38" s="28">
        <f t="shared" si="23"/>
        <v>0</v>
      </c>
      <c r="N38" s="28">
        <f t="shared" si="23"/>
        <v>0</v>
      </c>
      <c r="O38" s="28">
        <f t="shared" si="23"/>
        <v>0</v>
      </c>
      <c r="P38" s="23"/>
      <c r="Q38" s="28">
        <f>SUM(E38:O38)</f>
        <v>0</v>
      </c>
      <c r="R38" s="18"/>
      <c r="S38" s="18"/>
      <c r="T38" s="18"/>
      <c r="U38" s="18"/>
      <c r="V38" s="18"/>
      <c r="W38" s="18"/>
      <c r="X38" s="18"/>
      <c r="Y38" s="18"/>
      <c r="Z38" s="18"/>
    </row>
    <row r="39" spans="2:26" x14ac:dyDescent="0.2">
      <c r="B39" s="56" t="s">
        <v>31</v>
      </c>
      <c r="C39" s="18"/>
      <c r="D39" s="22" t="s">
        <v>158</v>
      </c>
      <c r="E39" s="45"/>
      <c r="F39" s="45"/>
      <c r="G39" s="45"/>
      <c r="H39" s="45"/>
      <c r="I39" s="45"/>
      <c r="J39" s="45"/>
      <c r="K39" s="45"/>
      <c r="L39" s="45"/>
      <c r="M39" s="45"/>
      <c r="N39" s="45"/>
      <c r="O39" s="45"/>
      <c r="P39" s="23"/>
      <c r="Q39" s="28">
        <f>SUM(E39:O39)</f>
        <v>0</v>
      </c>
      <c r="R39" s="18"/>
      <c r="S39" s="18"/>
      <c r="T39" s="18"/>
      <c r="U39" s="18"/>
      <c r="V39" s="18"/>
      <c r="W39" s="18"/>
      <c r="X39" s="18"/>
      <c r="Y39" s="18"/>
      <c r="Z39" s="18"/>
    </row>
    <row r="40" spans="2:26" x14ac:dyDescent="0.2">
      <c r="B40" s="56" t="s">
        <v>32</v>
      </c>
      <c r="C40" s="18"/>
      <c r="D40" s="22" t="s">
        <v>158</v>
      </c>
      <c r="E40" s="45"/>
      <c r="F40" s="45"/>
      <c r="G40" s="45"/>
      <c r="H40" s="45"/>
      <c r="I40" s="45"/>
      <c r="J40" s="45"/>
      <c r="K40" s="45"/>
      <c r="L40" s="45"/>
      <c r="M40" s="45"/>
      <c r="N40" s="45"/>
      <c r="O40" s="45"/>
      <c r="P40" s="23"/>
      <c r="Q40" s="28">
        <f>SUM(E40:O40)</f>
        <v>0</v>
      </c>
      <c r="R40" s="18"/>
      <c r="S40" s="18"/>
      <c r="T40" s="18"/>
      <c r="U40" s="18"/>
      <c r="V40" s="18"/>
      <c r="W40" s="18"/>
      <c r="X40" s="18"/>
      <c r="Y40" s="18"/>
      <c r="Z40" s="18"/>
    </row>
    <row r="41" spans="2:26" x14ac:dyDescent="0.2">
      <c r="B41" s="56" t="s">
        <v>66</v>
      </c>
      <c r="C41" s="18"/>
      <c r="D41" s="22" t="s">
        <v>158</v>
      </c>
      <c r="E41" s="45"/>
      <c r="F41" s="45"/>
      <c r="G41" s="45"/>
      <c r="H41" s="45"/>
      <c r="I41" s="45"/>
      <c r="J41" s="45"/>
      <c r="K41" s="45"/>
      <c r="L41" s="45"/>
      <c r="M41" s="45"/>
      <c r="N41" s="45"/>
      <c r="O41" s="45"/>
      <c r="P41" s="23"/>
      <c r="Q41" s="28">
        <f>SUM(E41:O41)</f>
        <v>0</v>
      </c>
      <c r="R41" s="18"/>
      <c r="S41" s="18"/>
      <c r="T41" s="18"/>
      <c r="U41" s="18"/>
      <c r="V41" s="18"/>
      <c r="W41" s="18"/>
      <c r="X41" s="18"/>
      <c r="Y41" s="18"/>
      <c r="Z41" s="18"/>
    </row>
    <row r="42" spans="2:26" x14ac:dyDescent="0.2">
      <c r="B42" s="56" t="s">
        <v>25</v>
      </c>
      <c r="C42" s="18"/>
      <c r="D42" s="22" t="s">
        <v>158</v>
      </c>
      <c r="E42" s="45"/>
      <c r="F42" s="45"/>
      <c r="G42" s="45"/>
      <c r="H42" s="45"/>
      <c r="I42" s="45"/>
      <c r="J42" s="45"/>
      <c r="K42" s="45"/>
      <c r="L42" s="45"/>
      <c r="M42" s="45"/>
      <c r="N42" s="45"/>
      <c r="O42" s="45"/>
      <c r="P42" s="23"/>
      <c r="Q42" s="28">
        <f>SUM(E42:O42)</f>
        <v>0</v>
      </c>
      <c r="R42" s="18"/>
      <c r="S42" s="18"/>
      <c r="T42" s="18"/>
      <c r="U42" s="18"/>
      <c r="V42" s="18"/>
      <c r="W42" s="18"/>
      <c r="X42" s="18"/>
      <c r="Y42" s="18"/>
      <c r="Z42" s="18"/>
    </row>
    <row r="43" spans="2:26" x14ac:dyDescent="0.2">
      <c r="B43" s="20"/>
      <c r="C43" s="18"/>
      <c r="E43" s="23"/>
      <c r="F43" s="23"/>
      <c r="G43" s="23"/>
      <c r="H43" s="23"/>
      <c r="I43" s="23"/>
      <c r="J43" s="23"/>
      <c r="K43" s="23"/>
      <c r="L43" s="23"/>
      <c r="M43" s="23"/>
      <c r="N43" s="23"/>
      <c r="O43" s="23"/>
      <c r="P43" s="23"/>
      <c r="Q43" s="23"/>
      <c r="R43" s="18"/>
      <c r="S43" s="18"/>
      <c r="T43" s="18"/>
      <c r="U43" s="18"/>
      <c r="V43" s="18"/>
      <c r="W43" s="18"/>
      <c r="X43" s="18"/>
      <c r="Y43" s="18"/>
      <c r="Z43" s="18"/>
    </row>
    <row r="44" spans="2:26" x14ac:dyDescent="0.2">
      <c r="B44" s="35" t="s">
        <v>33</v>
      </c>
      <c r="C44" s="18"/>
      <c r="E44" s="28">
        <f t="shared" ref="E44:O44" si="24">E45+E50</f>
        <v>0</v>
      </c>
      <c r="F44" s="28">
        <f t="shared" si="24"/>
        <v>0</v>
      </c>
      <c r="G44" s="28">
        <f t="shared" si="24"/>
        <v>0</v>
      </c>
      <c r="H44" s="28">
        <f t="shared" si="24"/>
        <v>0</v>
      </c>
      <c r="I44" s="28">
        <f t="shared" si="24"/>
        <v>0</v>
      </c>
      <c r="J44" s="28">
        <f t="shared" si="24"/>
        <v>0</v>
      </c>
      <c r="K44" s="28">
        <f t="shared" si="24"/>
        <v>0</v>
      </c>
      <c r="L44" s="28">
        <f t="shared" si="24"/>
        <v>0</v>
      </c>
      <c r="M44" s="28">
        <f t="shared" si="24"/>
        <v>0</v>
      </c>
      <c r="N44" s="28">
        <f t="shared" si="24"/>
        <v>0</v>
      </c>
      <c r="O44" s="28">
        <f t="shared" si="24"/>
        <v>0</v>
      </c>
      <c r="P44" s="23"/>
      <c r="Q44" s="28">
        <f t="shared" ref="Q44:Q54" si="25">SUM(E44:O44)</f>
        <v>0</v>
      </c>
      <c r="R44" s="18"/>
      <c r="S44" s="18"/>
      <c r="T44" s="18"/>
      <c r="U44" s="18"/>
      <c r="V44" s="18"/>
      <c r="W44" s="18"/>
      <c r="X44" s="18"/>
      <c r="Y44" s="18"/>
      <c r="Z44" s="18"/>
    </row>
    <row r="45" spans="2:26" x14ac:dyDescent="0.2">
      <c r="B45" s="57" t="s">
        <v>34</v>
      </c>
      <c r="C45" s="18"/>
      <c r="E45" s="28">
        <f t="shared" ref="E45:O45" si="26">SUM(E46:E49)</f>
        <v>0</v>
      </c>
      <c r="F45" s="28">
        <f t="shared" si="26"/>
        <v>0</v>
      </c>
      <c r="G45" s="28">
        <f t="shared" si="26"/>
        <v>0</v>
      </c>
      <c r="H45" s="28">
        <f t="shared" si="26"/>
        <v>0</v>
      </c>
      <c r="I45" s="28">
        <f t="shared" si="26"/>
        <v>0</v>
      </c>
      <c r="J45" s="28">
        <f t="shared" si="26"/>
        <v>0</v>
      </c>
      <c r="K45" s="28">
        <f t="shared" si="26"/>
        <v>0</v>
      </c>
      <c r="L45" s="28">
        <f t="shared" si="26"/>
        <v>0</v>
      </c>
      <c r="M45" s="28">
        <f t="shared" si="26"/>
        <v>0</v>
      </c>
      <c r="N45" s="28">
        <f t="shared" si="26"/>
        <v>0</v>
      </c>
      <c r="O45" s="28">
        <f t="shared" si="26"/>
        <v>0</v>
      </c>
      <c r="P45" s="23"/>
      <c r="Q45" s="28">
        <f t="shared" si="25"/>
        <v>0</v>
      </c>
      <c r="R45" s="18"/>
      <c r="S45" s="18"/>
      <c r="T45" s="18"/>
      <c r="U45" s="18"/>
      <c r="V45" s="18"/>
      <c r="W45" s="18"/>
      <c r="X45" s="18"/>
      <c r="Y45" s="18"/>
      <c r="Z45" s="18"/>
    </row>
    <row r="46" spans="2:26" x14ac:dyDescent="0.2">
      <c r="B46" s="56" t="s">
        <v>35</v>
      </c>
      <c r="C46" s="18"/>
      <c r="D46" s="22" t="s">
        <v>158</v>
      </c>
      <c r="E46" s="45"/>
      <c r="F46" s="45"/>
      <c r="G46" s="45"/>
      <c r="H46" s="45"/>
      <c r="I46" s="45"/>
      <c r="J46" s="45"/>
      <c r="K46" s="45"/>
      <c r="L46" s="45"/>
      <c r="M46" s="45"/>
      <c r="N46" s="45"/>
      <c r="O46" s="45"/>
      <c r="P46" s="23"/>
      <c r="Q46" s="28">
        <f t="shared" si="25"/>
        <v>0</v>
      </c>
      <c r="R46" s="18"/>
      <c r="S46" s="18"/>
      <c r="T46" s="18"/>
      <c r="U46" s="18"/>
      <c r="V46" s="18"/>
      <c r="W46" s="18"/>
      <c r="X46" s="18"/>
      <c r="Y46" s="18"/>
      <c r="Z46" s="18"/>
    </row>
    <row r="47" spans="2:26" x14ac:dyDescent="0.2">
      <c r="B47" s="56" t="s">
        <v>36</v>
      </c>
      <c r="C47" s="18"/>
      <c r="D47" s="22" t="s">
        <v>158</v>
      </c>
      <c r="E47" s="45"/>
      <c r="F47" s="45"/>
      <c r="G47" s="45"/>
      <c r="H47" s="45"/>
      <c r="I47" s="45"/>
      <c r="J47" s="45"/>
      <c r="K47" s="45"/>
      <c r="L47" s="45"/>
      <c r="M47" s="45"/>
      <c r="N47" s="45"/>
      <c r="O47" s="45"/>
      <c r="P47" s="23"/>
      <c r="Q47" s="28">
        <f t="shared" si="25"/>
        <v>0</v>
      </c>
      <c r="R47" s="18"/>
      <c r="S47" s="18"/>
      <c r="T47" s="18"/>
      <c r="U47" s="18"/>
      <c r="V47" s="18"/>
      <c r="W47" s="18"/>
      <c r="X47" s="18"/>
      <c r="Y47" s="18"/>
      <c r="Z47" s="18"/>
    </row>
    <row r="48" spans="2:26" x14ac:dyDescent="0.2">
      <c r="B48" s="56" t="s">
        <v>67</v>
      </c>
      <c r="C48" s="18"/>
      <c r="D48" s="22" t="s">
        <v>158</v>
      </c>
      <c r="E48" s="45"/>
      <c r="F48" s="45"/>
      <c r="G48" s="45"/>
      <c r="H48" s="45"/>
      <c r="I48" s="45"/>
      <c r="J48" s="45"/>
      <c r="K48" s="45"/>
      <c r="L48" s="45"/>
      <c r="M48" s="45"/>
      <c r="N48" s="45"/>
      <c r="O48" s="45"/>
      <c r="P48" s="23"/>
      <c r="Q48" s="28">
        <f t="shared" si="25"/>
        <v>0</v>
      </c>
      <c r="R48" s="18"/>
      <c r="S48" s="18"/>
      <c r="T48" s="18"/>
      <c r="U48" s="18"/>
      <c r="V48" s="18"/>
      <c r="W48" s="18"/>
      <c r="X48" s="18"/>
      <c r="Y48" s="18"/>
      <c r="Z48" s="18"/>
    </row>
    <row r="49" spans="2:26" x14ac:dyDescent="0.2">
      <c r="B49" s="56" t="s">
        <v>25</v>
      </c>
      <c r="C49" s="18"/>
      <c r="D49" s="22" t="s">
        <v>158</v>
      </c>
      <c r="E49" s="45"/>
      <c r="F49" s="45"/>
      <c r="G49" s="45"/>
      <c r="H49" s="45"/>
      <c r="I49" s="45"/>
      <c r="J49" s="45"/>
      <c r="K49" s="45"/>
      <c r="L49" s="45"/>
      <c r="M49" s="45"/>
      <c r="N49" s="45"/>
      <c r="O49" s="45"/>
      <c r="P49" s="23"/>
      <c r="Q49" s="28">
        <f t="shared" si="25"/>
        <v>0</v>
      </c>
      <c r="R49" s="18"/>
      <c r="S49" s="18"/>
      <c r="T49" s="18"/>
      <c r="U49" s="18"/>
      <c r="V49" s="18"/>
      <c r="W49" s="18"/>
      <c r="X49" s="18"/>
      <c r="Y49" s="18"/>
      <c r="Z49" s="18"/>
    </row>
    <row r="50" spans="2:26" x14ac:dyDescent="0.2">
      <c r="B50" s="57" t="s">
        <v>37</v>
      </c>
      <c r="C50" s="18"/>
      <c r="E50" s="28">
        <f t="shared" ref="E50:O50" si="27">SUM(E51:E54)</f>
        <v>0</v>
      </c>
      <c r="F50" s="28">
        <f t="shared" si="27"/>
        <v>0</v>
      </c>
      <c r="G50" s="28">
        <f t="shared" si="27"/>
        <v>0</v>
      </c>
      <c r="H50" s="28">
        <f t="shared" si="27"/>
        <v>0</v>
      </c>
      <c r="I50" s="28">
        <f t="shared" si="27"/>
        <v>0</v>
      </c>
      <c r="J50" s="28">
        <f t="shared" si="27"/>
        <v>0</v>
      </c>
      <c r="K50" s="28">
        <f t="shared" si="27"/>
        <v>0</v>
      </c>
      <c r="L50" s="28">
        <f t="shared" si="27"/>
        <v>0</v>
      </c>
      <c r="M50" s="28">
        <f t="shared" si="27"/>
        <v>0</v>
      </c>
      <c r="N50" s="28">
        <f t="shared" si="27"/>
        <v>0</v>
      </c>
      <c r="O50" s="28">
        <f t="shared" si="27"/>
        <v>0</v>
      </c>
      <c r="P50" s="23"/>
      <c r="Q50" s="28">
        <f t="shared" si="25"/>
        <v>0</v>
      </c>
      <c r="R50" s="18"/>
      <c r="S50" s="18"/>
      <c r="T50" s="18"/>
      <c r="U50" s="18"/>
      <c r="V50" s="18"/>
      <c r="W50" s="18"/>
      <c r="X50" s="18"/>
      <c r="Y50" s="18"/>
      <c r="Z50" s="18"/>
    </row>
    <row r="51" spans="2:26" x14ac:dyDescent="0.2">
      <c r="B51" s="56" t="s">
        <v>38</v>
      </c>
      <c r="C51" s="18"/>
      <c r="D51" s="22" t="s">
        <v>158</v>
      </c>
      <c r="E51" s="45"/>
      <c r="F51" s="45"/>
      <c r="G51" s="45"/>
      <c r="H51" s="45"/>
      <c r="I51" s="45"/>
      <c r="J51" s="45"/>
      <c r="K51" s="45"/>
      <c r="L51" s="45"/>
      <c r="M51" s="45"/>
      <c r="N51" s="45"/>
      <c r="O51" s="45"/>
      <c r="P51" s="23"/>
      <c r="Q51" s="28">
        <f t="shared" si="25"/>
        <v>0</v>
      </c>
      <c r="R51" s="18"/>
      <c r="S51" s="18"/>
      <c r="T51" s="18"/>
      <c r="U51" s="18"/>
      <c r="V51" s="18"/>
      <c r="W51" s="18"/>
      <c r="X51" s="18"/>
      <c r="Y51" s="18"/>
      <c r="Z51" s="18"/>
    </row>
    <row r="52" spans="2:26" x14ac:dyDescent="0.2">
      <c r="B52" s="56" t="s">
        <v>39</v>
      </c>
      <c r="C52" s="18"/>
      <c r="D52" s="22" t="s">
        <v>158</v>
      </c>
      <c r="E52" s="45"/>
      <c r="F52" s="45"/>
      <c r="G52" s="45"/>
      <c r="H52" s="45"/>
      <c r="I52" s="45"/>
      <c r="J52" s="45"/>
      <c r="K52" s="45"/>
      <c r="L52" s="45"/>
      <c r="M52" s="45"/>
      <c r="N52" s="45"/>
      <c r="O52" s="45"/>
      <c r="P52" s="23"/>
      <c r="Q52" s="28">
        <f t="shared" si="25"/>
        <v>0</v>
      </c>
      <c r="R52" s="18"/>
      <c r="S52" s="18"/>
      <c r="T52" s="18"/>
      <c r="U52" s="18"/>
      <c r="V52" s="18"/>
      <c r="W52" s="18"/>
      <c r="X52" s="18"/>
      <c r="Y52" s="18"/>
      <c r="Z52" s="18"/>
    </row>
    <row r="53" spans="2:26" x14ac:dyDescent="0.2">
      <c r="B53" s="56" t="s">
        <v>68</v>
      </c>
      <c r="C53" s="18"/>
      <c r="D53" s="22" t="s">
        <v>158</v>
      </c>
      <c r="E53" s="45"/>
      <c r="F53" s="45"/>
      <c r="G53" s="45"/>
      <c r="H53" s="45"/>
      <c r="I53" s="45"/>
      <c r="J53" s="45"/>
      <c r="K53" s="45"/>
      <c r="L53" s="45"/>
      <c r="M53" s="45"/>
      <c r="N53" s="45"/>
      <c r="O53" s="45"/>
      <c r="P53" s="23"/>
      <c r="Q53" s="28">
        <f t="shared" si="25"/>
        <v>0</v>
      </c>
      <c r="R53" s="18"/>
      <c r="S53" s="18"/>
      <c r="T53" s="18"/>
      <c r="U53" s="18"/>
      <c r="V53" s="18"/>
      <c r="W53" s="18"/>
      <c r="X53" s="18"/>
      <c r="Y53" s="18"/>
      <c r="Z53" s="18"/>
    </row>
    <row r="54" spans="2:26" x14ac:dyDescent="0.2">
      <c r="B54" s="56" t="s">
        <v>25</v>
      </c>
      <c r="C54" s="18"/>
      <c r="D54" s="22" t="s">
        <v>158</v>
      </c>
      <c r="E54" s="45"/>
      <c r="F54" s="45"/>
      <c r="G54" s="45"/>
      <c r="H54" s="45"/>
      <c r="I54" s="45"/>
      <c r="J54" s="45"/>
      <c r="K54" s="45"/>
      <c r="L54" s="45"/>
      <c r="M54" s="45"/>
      <c r="N54" s="45"/>
      <c r="O54" s="45"/>
      <c r="P54" s="23"/>
      <c r="Q54" s="28">
        <f t="shared" si="25"/>
        <v>0</v>
      </c>
      <c r="R54" s="18"/>
      <c r="S54" s="18"/>
      <c r="T54" s="18"/>
      <c r="U54" s="18"/>
      <c r="V54" s="18"/>
      <c r="W54" s="18"/>
      <c r="X54" s="18"/>
      <c r="Y54" s="18"/>
      <c r="Z54" s="18"/>
    </row>
    <row r="55" spans="2:26" x14ac:dyDescent="0.2">
      <c r="B55" s="13"/>
      <c r="C55" s="18"/>
      <c r="E55" s="23"/>
      <c r="F55" s="23"/>
      <c r="G55" s="23"/>
      <c r="H55" s="23"/>
      <c r="I55" s="23"/>
      <c r="J55" s="23"/>
      <c r="K55" s="23"/>
      <c r="L55" s="23"/>
      <c r="M55" s="23"/>
      <c r="N55" s="23"/>
      <c r="O55" s="23"/>
      <c r="P55" s="23"/>
      <c r="Q55" s="23"/>
      <c r="R55" s="18"/>
      <c r="S55" s="18"/>
      <c r="T55" s="18"/>
      <c r="U55" s="18"/>
      <c r="V55" s="18"/>
      <c r="W55" s="18"/>
      <c r="X55" s="18"/>
      <c r="Y55" s="18"/>
      <c r="Z55" s="18"/>
    </row>
    <row r="56" spans="2:26" x14ac:dyDescent="0.2">
      <c r="B56" s="73" t="s">
        <v>104</v>
      </c>
      <c r="D56" s="14" t="s">
        <v>158</v>
      </c>
      <c r="E56" s="106"/>
      <c r="F56" s="106"/>
      <c r="G56" s="106"/>
      <c r="H56" s="106"/>
      <c r="I56" s="106"/>
      <c r="J56" s="106"/>
      <c r="K56" s="106"/>
      <c r="L56" s="106"/>
      <c r="M56" s="106"/>
      <c r="N56" s="106"/>
      <c r="O56" s="106"/>
      <c r="P56" s="82"/>
      <c r="Q56" s="28">
        <f>SUM(E56:O56)</f>
        <v>0</v>
      </c>
      <c r="R56" s="18"/>
      <c r="S56" s="18"/>
      <c r="T56" s="18"/>
      <c r="U56" s="18"/>
      <c r="V56" s="18"/>
      <c r="W56" s="18"/>
      <c r="X56" s="18"/>
      <c r="Y56" s="18"/>
      <c r="Z56" s="18"/>
    </row>
    <row r="57" spans="2:26" x14ac:dyDescent="0.2">
      <c r="B57" s="67" t="s">
        <v>105</v>
      </c>
      <c r="D57" s="14" t="s">
        <v>157</v>
      </c>
      <c r="E57" s="80">
        <f>E109</f>
        <v>0</v>
      </c>
      <c r="F57" s="80">
        <f t="shared" ref="F57:O57" si="28">F109</f>
        <v>0</v>
      </c>
      <c r="G57" s="80">
        <f t="shared" si="28"/>
        <v>0</v>
      </c>
      <c r="H57" s="80">
        <f t="shared" si="28"/>
        <v>0</v>
      </c>
      <c r="I57" s="80">
        <f t="shared" si="28"/>
        <v>0</v>
      </c>
      <c r="J57" s="80">
        <f t="shared" si="28"/>
        <v>0</v>
      </c>
      <c r="K57" s="80">
        <f t="shared" si="28"/>
        <v>0</v>
      </c>
      <c r="L57" s="80">
        <f t="shared" si="28"/>
        <v>0</v>
      </c>
      <c r="M57" s="80">
        <f t="shared" si="28"/>
        <v>0</v>
      </c>
      <c r="N57" s="80">
        <f t="shared" si="28"/>
        <v>0</v>
      </c>
      <c r="O57" s="80">
        <f t="shared" si="28"/>
        <v>0</v>
      </c>
      <c r="P57" s="82"/>
      <c r="Q57" s="28">
        <f>SUM(E57:O57)</f>
        <v>0</v>
      </c>
      <c r="R57" s="18"/>
      <c r="S57" s="18"/>
      <c r="T57" s="18"/>
      <c r="U57" s="18"/>
      <c r="V57" s="18"/>
      <c r="W57" s="18"/>
      <c r="X57" s="18"/>
      <c r="Y57" s="18"/>
      <c r="Z57" s="18"/>
    </row>
    <row r="58" spans="2:26" x14ac:dyDescent="0.2">
      <c r="D58" s="1"/>
      <c r="E58" s="82"/>
      <c r="F58" s="82"/>
      <c r="G58" s="82"/>
      <c r="H58" s="82"/>
      <c r="I58" s="82"/>
      <c r="J58" s="82"/>
      <c r="K58" s="82"/>
      <c r="L58" s="82"/>
      <c r="M58" s="82"/>
      <c r="N58" s="82"/>
      <c r="O58" s="82"/>
      <c r="P58" s="82"/>
      <c r="Q58" s="82"/>
      <c r="R58" s="18"/>
      <c r="S58" s="18"/>
      <c r="T58" s="18"/>
      <c r="U58" s="18"/>
      <c r="V58" s="18"/>
      <c r="W58" s="18"/>
      <c r="X58" s="18"/>
      <c r="Y58" s="18"/>
      <c r="Z58" s="18"/>
    </row>
    <row r="59" spans="2:26" x14ac:dyDescent="0.2">
      <c r="B59" s="79" t="s">
        <v>106</v>
      </c>
      <c r="D59" s="1"/>
      <c r="E59" s="107">
        <f>E29*$E$32</f>
        <v>0</v>
      </c>
      <c r="F59" s="107">
        <f t="shared" ref="F59:O59" si="29">F29*$E$32</f>
        <v>0</v>
      </c>
      <c r="G59" s="107">
        <f t="shared" si="29"/>
        <v>0</v>
      </c>
      <c r="H59" s="107">
        <f t="shared" si="29"/>
        <v>0</v>
      </c>
      <c r="I59" s="107">
        <f t="shared" si="29"/>
        <v>0</v>
      </c>
      <c r="J59" s="107">
        <f t="shared" si="29"/>
        <v>0</v>
      </c>
      <c r="K59" s="107">
        <f t="shared" si="29"/>
        <v>0</v>
      </c>
      <c r="L59" s="107">
        <f t="shared" si="29"/>
        <v>0</v>
      </c>
      <c r="M59" s="107">
        <f t="shared" si="29"/>
        <v>0</v>
      </c>
      <c r="N59" s="107">
        <f t="shared" si="29"/>
        <v>0</v>
      </c>
      <c r="O59" s="107">
        <f t="shared" si="29"/>
        <v>0</v>
      </c>
      <c r="P59" s="82"/>
      <c r="Q59" s="28">
        <f>SUM(E59:O59)</f>
        <v>0</v>
      </c>
      <c r="R59" s="18"/>
      <c r="S59" s="18"/>
      <c r="T59" s="18"/>
      <c r="U59" s="18"/>
      <c r="V59" s="18"/>
      <c r="W59" s="18"/>
      <c r="X59" s="18"/>
      <c r="Y59" s="18"/>
      <c r="Z59" s="18"/>
    </row>
    <row r="60" spans="2:26" x14ac:dyDescent="0.2">
      <c r="D60" s="1"/>
      <c r="E60" s="82"/>
      <c r="F60" s="82"/>
      <c r="G60" s="82"/>
      <c r="H60" s="82"/>
      <c r="I60" s="82"/>
      <c r="J60" s="82"/>
      <c r="K60" s="82"/>
      <c r="L60" s="82"/>
      <c r="M60" s="82"/>
      <c r="N60" s="82"/>
      <c r="O60" s="82"/>
      <c r="P60" s="82"/>
      <c r="Q60" s="82"/>
      <c r="R60" s="18"/>
      <c r="S60" s="18"/>
      <c r="T60" s="18"/>
      <c r="U60" s="18"/>
      <c r="V60" s="18"/>
      <c r="W60" s="18"/>
      <c r="X60" s="18"/>
      <c r="Y60" s="18"/>
      <c r="Z60" s="18"/>
    </row>
    <row r="61" spans="2:26" x14ac:dyDescent="0.2">
      <c r="B61" s="35" t="s">
        <v>103</v>
      </c>
      <c r="C61" s="18"/>
      <c r="E61" s="28">
        <f>E38+E44+E56+E57+E59</f>
        <v>0</v>
      </c>
      <c r="F61" s="28">
        <f t="shared" ref="F61:O61" si="30">F38+F44+F56+F112</f>
        <v>0</v>
      </c>
      <c r="G61" s="28">
        <f t="shared" si="30"/>
        <v>0</v>
      </c>
      <c r="H61" s="28">
        <f t="shared" si="30"/>
        <v>0</v>
      </c>
      <c r="I61" s="28">
        <f t="shared" si="30"/>
        <v>0</v>
      </c>
      <c r="J61" s="28">
        <f t="shared" si="30"/>
        <v>0</v>
      </c>
      <c r="K61" s="28">
        <f t="shared" si="30"/>
        <v>0</v>
      </c>
      <c r="L61" s="28">
        <f t="shared" si="30"/>
        <v>0</v>
      </c>
      <c r="M61" s="28">
        <f t="shared" si="30"/>
        <v>0</v>
      </c>
      <c r="N61" s="28">
        <f t="shared" si="30"/>
        <v>0</v>
      </c>
      <c r="O61" s="28">
        <f t="shared" si="30"/>
        <v>0</v>
      </c>
      <c r="P61" s="23"/>
      <c r="Q61" s="28">
        <f>SUM(E61:O61)</f>
        <v>0</v>
      </c>
      <c r="R61" s="18"/>
      <c r="S61" s="18"/>
      <c r="T61" s="18"/>
      <c r="U61" s="18"/>
      <c r="V61" s="18"/>
      <c r="W61" s="18"/>
      <c r="X61" s="18"/>
      <c r="Y61" s="18"/>
      <c r="Z61" s="18"/>
    </row>
    <row r="62" spans="2:26" x14ac:dyDescent="0.2">
      <c r="B62" s="13"/>
      <c r="C62" s="18"/>
      <c r="E62" s="18"/>
      <c r="F62" s="18"/>
      <c r="G62" s="18"/>
      <c r="H62" s="18"/>
      <c r="I62" s="18"/>
      <c r="J62" s="18"/>
      <c r="K62" s="18"/>
      <c r="L62" s="18"/>
      <c r="M62" s="18"/>
      <c r="N62" s="18"/>
      <c r="O62" s="18"/>
      <c r="P62" s="18"/>
      <c r="Q62" s="23"/>
      <c r="R62" s="18"/>
      <c r="S62" s="18"/>
      <c r="T62" s="18"/>
      <c r="U62" s="18"/>
      <c r="V62" s="18"/>
      <c r="W62" s="18"/>
      <c r="X62" s="18"/>
      <c r="Y62" s="18"/>
      <c r="Z62" s="18"/>
    </row>
    <row r="63" spans="2:26" x14ac:dyDescent="0.2">
      <c r="B63" s="25" t="s">
        <v>107</v>
      </c>
      <c r="C63" s="18"/>
      <c r="E63" s="34" t="s">
        <v>70</v>
      </c>
      <c r="F63" s="18"/>
      <c r="G63" s="18"/>
      <c r="H63" s="18"/>
      <c r="I63" s="18"/>
      <c r="J63" s="18"/>
      <c r="K63" s="18"/>
      <c r="L63" s="18"/>
      <c r="M63" s="18"/>
      <c r="N63" s="18"/>
      <c r="O63" s="18"/>
      <c r="P63" s="18"/>
      <c r="Q63" s="23"/>
      <c r="R63" s="18"/>
      <c r="S63" s="18"/>
      <c r="T63" s="18"/>
      <c r="U63" s="18"/>
      <c r="V63" s="18"/>
      <c r="W63" s="18"/>
      <c r="X63" s="18"/>
      <c r="Y63" s="18"/>
      <c r="Z63" s="18"/>
    </row>
    <row r="64" spans="2:26" x14ac:dyDescent="0.2">
      <c r="B64" s="13"/>
      <c r="C64" s="18"/>
      <c r="E64" s="18"/>
      <c r="F64" s="18"/>
      <c r="G64" s="18"/>
      <c r="H64" s="18"/>
      <c r="I64" s="18"/>
      <c r="J64" s="18"/>
      <c r="K64" s="18"/>
      <c r="L64" s="18"/>
      <c r="M64" s="18"/>
      <c r="N64" s="18"/>
      <c r="O64" s="18"/>
      <c r="P64" s="18"/>
      <c r="Q64" s="23"/>
      <c r="R64" s="18"/>
      <c r="S64" s="18"/>
      <c r="T64" s="18"/>
      <c r="U64" s="18"/>
      <c r="V64" s="18"/>
      <c r="W64" s="18"/>
      <c r="X64" s="18"/>
      <c r="Y64" s="18"/>
      <c r="Z64" s="18"/>
    </row>
    <row r="65" spans="1:26" x14ac:dyDescent="0.2">
      <c r="B65" s="29" t="s">
        <v>52</v>
      </c>
      <c r="C65" s="30"/>
      <c r="D65" s="74"/>
      <c r="E65" s="54">
        <f t="shared" ref="E65:O65" si="31">IFERROR(1/((1+$E$6+E10)^E9),"-")</f>
        <v>1</v>
      </c>
      <c r="F65" s="54">
        <f t="shared" si="31"/>
        <v>1</v>
      </c>
      <c r="G65" s="54">
        <f t="shared" si="31"/>
        <v>1</v>
      </c>
      <c r="H65" s="54">
        <f t="shared" si="31"/>
        <v>1</v>
      </c>
      <c r="I65" s="54">
        <f t="shared" si="31"/>
        <v>1</v>
      </c>
      <c r="J65" s="54">
        <f t="shared" si="31"/>
        <v>1</v>
      </c>
      <c r="K65" s="54">
        <f t="shared" si="31"/>
        <v>1</v>
      </c>
      <c r="L65" s="54">
        <f t="shared" si="31"/>
        <v>1</v>
      </c>
      <c r="M65" s="54">
        <f t="shared" si="31"/>
        <v>1</v>
      </c>
      <c r="N65" s="54">
        <f t="shared" si="31"/>
        <v>1</v>
      </c>
      <c r="O65" s="54" t="str">
        <f t="shared" si="31"/>
        <v>-</v>
      </c>
      <c r="P65" s="18"/>
      <c r="Q65" s="23"/>
      <c r="R65" s="18"/>
      <c r="S65" s="18"/>
      <c r="T65" s="18"/>
      <c r="U65" s="18"/>
      <c r="V65" s="18"/>
      <c r="W65" s="18"/>
      <c r="X65" s="18"/>
      <c r="Y65" s="18"/>
      <c r="Z65" s="18"/>
    </row>
    <row r="66" spans="1:26" x14ac:dyDescent="0.2">
      <c r="B66" s="29" t="s">
        <v>53</v>
      </c>
      <c r="C66" s="30"/>
      <c r="D66" s="74"/>
      <c r="E66" s="55">
        <f>IFERROR(E61*E65,"-")</f>
        <v>0</v>
      </c>
      <c r="F66" s="55">
        <f t="shared" ref="F66:O66" si="32">IFERROR(F61*F65,"-")</f>
        <v>0</v>
      </c>
      <c r="G66" s="55">
        <f t="shared" si="32"/>
        <v>0</v>
      </c>
      <c r="H66" s="55">
        <f t="shared" si="32"/>
        <v>0</v>
      </c>
      <c r="I66" s="55">
        <f t="shared" si="32"/>
        <v>0</v>
      </c>
      <c r="J66" s="55">
        <f t="shared" si="32"/>
        <v>0</v>
      </c>
      <c r="K66" s="55">
        <f t="shared" si="32"/>
        <v>0</v>
      </c>
      <c r="L66" s="55">
        <f t="shared" si="32"/>
        <v>0</v>
      </c>
      <c r="M66" s="55">
        <f t="shared" si="32"/>
        <v>0</v>
      </c>
      <c r="N66" s="55">
        <f t="shared" si="32"/>
        <v>0</v>
      </c>
      <c r="O66" s="55" t="str">
        <f t="shared" si="32"/>
        <v>-</v>
      </c>
      <c r="P66" s="23"/>
      <c r="Q66" s="28">
        <f>SUM(E66:O66)</f>
        <v>0</v>
      </c>
      <c r="R66" s="18"/>
      <c r="S66" s="18"/>
      <c r="T66" s="18"/>
      <c r="U66" s="18"/>
      <c r="V66" s="18"/>
      <c r="W66" s="18"/>
      <c r="X66" s="18"/>
      <c r="Y66" s="18"/>
      <c r="Z66" s="18"/>
    </row>
    <row r="67" spans="1:26" x14ac:dyDescent="0.2">
      <c r="A67" s="2"/>
      <c r="B67" s="13"/>
      <c r="C67" s="18"/>
      <c r="E67" s="23"/>
      <c r="F67" s="23"/>
      <c r="G67" s="23"/>
      <c r="H67" s="23"/>
      <c r="I67" s="23"/>
      <c r="J67" s="23"/>
      <c r="K67" s="23"/>
      <c r="L67" s="23"/>
      <c r="M67" s="23"/>
      <c r="N67" s="23"/>
      <c r="O67" s="23"/>
      <c r="P67" s="23"/>
      <c r="Q67" s="23"/>
      <c r="R67" s="18"/>
      <c r="S67" s="18"/>
      <c r="T67" s="18"/>
      <c r="U67" s="18"/>
      <c r="V67" s="18"/>
      <c r="W67" s="18"/>
      <c r="X67" s="18"/>
      <c r="Y67" s="18"/>
      <c r="Z67" s="18"/>
    </row>
    <row r="68" spans="1:26" x14ac:dyDescent="0.2">
      <c r="B68" s="25" t="s">
        <v>108</v>
      </c>
      <c r="C68" s="18"/>
      <c r="E68" s="33">
        <f>SUM(E66:O66)</f>
        <v>0</v>
      </c>
      <c r="F68" s="23"/>
      <c r="G68" s="23"/>
      <c r="H68" s="23"/>
      <c r="I68" s="23"/>
      <c r="J68" s="23"/>
      <c r="K68" s="23"/>
      <c r="L68" s="23"/>
      <c r="M68" s="23"/>
      <c r="N68" s="23"/>
      <c r="O68" s="23"/>
      <c r="P68" s="23"/>
      <c r="Q68" s="23"/>
      <c r="R68" s="18"/>
      <c r="S68" s="18"/>
      <c r="T68" s="18"/>
      <c r="U68" s="18"/>
      <c r="V68" s="18"/>
      <c r="W68" s="18"/>
      <c r="X68" s="18"/>
      <c r="Y68" s="18"/>
      <c r="Z68" s="18"/>
    </row>
    <row r="69" spans="1:26" s="49" customFormat="1" ht="12" customHeight="1" x14ac:dyDescent="0.2">
      <c r="A69" s="132"/>
      <c r="B69" s="46"/>
      <c r="C69" s="47"/>
      <c r="D69" s="47"/>
      <c r="E69" s="48"/>
      <c r="F69" s="59"/>
      <c r="G69" s="59"/>
      <c r="H69" s="59"/>
      <c r="I69" s="59"/>
      <c r="J69" s="59"/>
      <c r="K69" s="59"/>
      <c r="L69" s="59"/>
      <c r="M69" s="59"/>
      <c r="N69" s="59"/>
      <c r="O69" s="59"/>
      <c r="P69" s="59"/>
      <c r="Q69" s="59"/>
      <c r="R69" s="47"/>
      <c r="S69" s="47"/>
      <c r="T69" s="47"/>
      <c r="U69" s="47"/>
      <c r="V69" s="47"/>
      <c r="W69" s="47"/>
      <c r="X69" s="47"/>
      <c r="Y69" s="47"/>
      <c r="Z69" s="47"/>
    </row>
    <row r="70" spans="1:26" s="49" customFormat="1" ht="12" customHeight="1" x14ac:dyDescent="0.2">
      <c r="A70" s="132"/>
      <c r="B70" s="142" t="s">
        <v>77</v>
      </c>
      <c r="C70" s="47"/>
      <c r="D70" s="47"/>
      <c r="E70" s="28">
        <f>SUM(E71:E73)</f>
        <v>0</v>
      </c>
      <c r="F70" s="28">
        <f t="shared" ref="F70:O70" si="33">SUM(F71:F73)</f>
        <v>0</v>
      </c>
      <c r="G70" s="28">
        <f t="shared" si="33"/>
        <v>0</v>
      </c>
      <c r="H70" s="28">
        <f t="shared" si="33"/>
        <v>0</v>
      </c>
      <c r="I70" s="28">
        <f t="shared" si="33"/>
        <v>0</v>
      </c>
      <c r="J70" s="28">
        <f t="shared" si="33"/>
        <v>0</v>
      </c>
      <c r="K70" s="28">
        <f t="shared" si="33"/>
        <v>0</v>
      </c>
      <c r="L70" s="28">
        <f t="shared" si="33"/>
        <v>0</v>
      </c>
      <c r="M70" s="28">
        <f t="shared" si="33"/>
        <v>0</v>
      </c>
      <c r="N70" s="28">
        <f t="shared" si="33"/>
        <v>0</v>
      </c>
      <c r="O70" s="28">
        <f t="shared" si="33"/>
        <v>0</v>
      </c>
      <c r="P70" s="23"/>
      <c r="Q70" s="28">
        <f t="shared" ref="Q70:Q73" si="34">SUM(E70:O70)</f>
        <v>0</v>
      </c>
      <c r="R70" s="47"/>
      <c r="S70" s="47"/>
      <c r="T70" s="47"/>
      <c r="U70" s="47"/>
      <c r="V70" s="47"/>
      <c r="W70" s="47"/>
      <c r="X70" s="47"/>
      <c r="Y70" s="47"/>
      <c r="Z70" s="47"/>
    </row>
    <row r="71" spans="1:26" s="49" customFormat="1" ht="12" customHeight="1" x14ac:dyDescent="0.2">
      <c r="A71" s="132"/>
      <c r="B71" s="143" t="s">
        <v>57</v>
      </c>
      <c r="C71" s="47"/>
      <c r="D71" s="47"/>
      <c r="E71" s="45"/>
      <c r="F71" s="45"/>
      <c r="G71" s="45"/>
      <c r="H71" s="45"/>
      <c r="I71" s="45"/>
      <c r="J71" s="45"/>
      <c r="K71" s="45"/>
      <c r="L71" s="45"/>
      <c r="M71" s="45"/>
      <c r="N71" s="45"/>
      <c r="O71" s="45"/>
      <c r="P71" s="23"/>
      <c r="Q71" s="28">
        <f t="shared" si="34"/>
        <v>0</v>
      </c>
      <c r="R71" s="47"/>
      <c r="S71" s="47"/>
      <c r="T71" s="47"/>
      <c r="U71" s="47"/>
      <c r="V71" s="47"/>
      <c r="W71" s="47"/>
      <c r="X71" s="47"/>
      <c r="Y71" s="47"/>
      <c r="Z71" s="47"/>
    </row>
    <row r="72" spans="1:26" s="49" customFormat="1" ht="12" customHeight="1" x14ac:dyDescent="0.2">
      <c r="A72" s="132"/>
      <c r="B72" s="143" t="s">
        <v>58</v>
      </c>
      <c r="C72" s="47"/>
      <c r="D72" s="47"/>
      <c r="E72" s="45"/>
      <c r="F72" s="45"/>
      <c r="G72" s="45"/>
      <c r="H72" s="45"/>
      <c r="I72" s="45"/>
      <c r="J72" s="45"/>
      <c r="K72" s="45"/>
      <c r="L72" s="45"/>
      <c r="M72" s="45"/>
      <c r="N72" s="45"/>
      <c r="O72" s="45"/>
      <c r="P72" s="23"/>
      <c r="Q72" s="28">
        <f t="shared" si="34"/>
        <v>0</v>
      </c>
      <c r="R72" s="47"/>
      <c r="S72" s="47"/>
      <c r="T72" s="47"/>
      <c r="U72" s="47"/>
      <c r="V72" s="47"/>
      <c r="W72" s="47"/>
      <c r="X72" s="47"/>
      <c r="Y72" s="47"/>
      <c r="Z72" s="47"/>
    </row>
    <row r="73" spans="1:26" s="49" customFormat="1" ht="12" customHeight="1" x14ac:dyDescent="0.2">
      <c r="A73" s="132"/>
      <c r="B73" s="143" t="s">
        <v>59</v>
      </c>
      <c r="C73" s="47"/>
      <c r="D73" s="47"/>
      <c r="E73" s="45"/>
      <c r="F73" s="45"/>
      <c r="G73" s="45"/>
      <c r="H73" s="45"/>
      <c r="I73" s="45"/>
      <c r="J73" s="45"/>
      <c r="K73" s="45"/>
      <c r="L73" s="45"/>
      <c r="M73" s="45"/>
      <c r="N73" s="45"/>
      <c r="O73" s="45"/>
      <c r="P73" s="23"/>
      <c r="Q73" s="28">
        <f t="shared" si="34"/>
        <v>0</v>
      </c>
      <c r="R73" s="47"/>
      <c r="S73" s="47"/>
      <c r="T73" s="47"/>
      <c r="U73" s="47"/>
      <c r="V73" s="47"/>
      <c r="W73" s="47"/>
      <c r="X73" s="47"/>
      <c r="Y73" s="47"/>
      <c r="Z73" s="47"/>
    </row>
    <row r="74" spans="1:26" s="49" customFormat="1" ht="12" customHeight="1" x14ac:dyDescent="0.2">
      <c r="A74" s="132"/>
      <c r="B74" s="13"/>
      <c r="C74" s="47"/>
      <c r="D74" s="47"/>
      <c r="E74" s="23"/>
      <c r="F74" s="23"/>
      <c r="G74" s="23"/>
      <c r="H74" s="23"/>
      <c r="I74" s="23"/>
      <c r="J74" s="23"/>
      <c r="K74" s="23"/>
      <c r="L74" s="23"/>
      <c r="M74" s="23"/>
      <c r="N74" s="23"/>
      <c r="O74" s="23"/>
      <c r="P74" s="23"/>
      <c r="Q74" s="23"/>
      <c r="R74" s="47"/>
      <c r="S74" s="47"/>
      <c r="T74" s="47"/>
      <c r="U74" s="47"/>
      <c r="V74" s="47"/>
      <c r="W74" s="47"/>
      <c r="X74" s="47"/>
      <c r="Y74" s="47"/>
      <c r="Z74" s="47"/>
    </row>
    <row r="75" spans="1:26" s="49" customFormat="1" ht="12" customHeight="1" x14ac:dyDescent="0.2">
      <c r="A75" s="132"/>
      <c r="B75" s="144" t="s">
        <v>78</v>
      </c>
      <c r="C75" s="47"/>
      <c r="D75" s="47"/>
      <c r="E75" s="55">
        <f>IFERROR(E70*E65,"-")</f>
        <v>0</v>
      </c>
      <c r="F75" s="55">
        <f t="shared" ref="F75:N75" si="35">IFERROR(F70*F65,"-")</f>
        <v>0</v>
      </c>
      <c r="G75" s="55">
        <f t="shared" si="35"/>
        <v>0</v>
      </c>
      <c r="H75" s="55">
        <f t="shared" si="35"/>
        <v>0</v>
      </c>
      <c r="I75" s="55">
        <f t="shared" si="35"/>
        <v>0</v>
      </c>
      <c r="J75" s="55">
        <f t="shared" si="35"/>
        <v>0</v>
      </c>
      <c r="K75" s="55">
        <f t="shared" si="35"/>
        <v>0</v>
      </c>
      <c r="L75" s="55">
        <f t="shared" si="35"/>
        <v>0</v>
      </c>
      <c r="M75" s="55">
        <f t="shared" si="35"/>
        <v>0</v>
      </c>
      <c r="N75" s="55">
        <f t="shared" si="35"/>
        <v>0</v>
      </c>
      <c r="O75" s="55"/>
      <c r="P75" s="23"/>
      <c r="Q75" s="28">
        <f t="shared" ref="Q75:Q82" si="36">SUM(E75:O75)</f>
        <v>0</v>
      </c>
      <c r="R75" s="47"/>
      <c r="S75" s="47"/>
      <c r="T75" s="47"/>
      <c r="U75" s="47"/>
      <c r="V75" s="47"/>
      <c r="W75" s="47"/>
      <c r="X75" s="47"/>
      <c r="Y75" s="47"/>
      <c r="Z75" s="47"/>
    </row>
    <row r="76" spans="1:26" s="49" customFormat="1" ht="12" customHeight="1" x14ac:dyDescent="0.2">
      <c r="A76" s="132"/>
      <c r="B76" s="13"/>
      <c r="C76" s="47"/>
      <c r="D76" s="47"/>
      <c r="E76" s="23"/>
      <c r="F76" s="23"/>
      <c r="G76" s="23"/>
      <c r="H76" s="23"/>
      <c r="I76" s="23"/>
      <c r="J76" s="23"/>
      <c r="K76" s="23"/>
      <c r="L76" s="23"/>
      <c r="M76" s="23"/>
      <c r="N76" s="23"/>
      <c r="O76" s="23"/>
      <c r="P76" s="23"/>
      <c r="Q76" s="23"/>
      <c r="R76" s="47"/>
      <c r="S76" s="47"/>
      <c r="T76" s="47"/>
      <c r="U76" s="47"/>
      <c r="V76" s="47"/>
      <c r="W76" s="47"/>
      <c r="X76" s="47"/>
      <c r="Y76" s="47"/>
      <c r="Z76" s="47"/>
    </row>
    <row r="77" spans="1:26" s="49" customFormat="1" ht="12" customHeight="1" x14ac:dyDescent="0.2">
      <c r="A77" s="132"/>
      <c r="B77" s="145" t="s">
        <v>79</v>
      </c>
      <c r="C77" s="47"/>
      <c r="D77" s="47"/>
      <c r="E77" s="33">
        <f>SUM(E75:O75)</f>
        <v>0</v>
      </c>
      <c r="F77" s="123"/>
      <c r="G77" s="23"/>
      <c r="H77" s="23"/>
      <c r="I77" s="23"/>
      <c r="J77" s="23"/>
      <c r="K77" s="23"/>
      <c r="L77" s="23"/>
      <c r="M77" s="23"/>
      <c r="N77" s="23"/>
      <c r="O77" s="23"/>
      <c r="P77" s="23"/>
      <c r="Q77" s="23"/>
      <c r="R77" s="47"/>
      <c r="S77" s="47"/>
      <c r="T77" s="47"/>
      <c r="U77" s="47"/>
      <c r="V77" s="47"/>
      <c r="W77" s="47"/>
      <c r="X77" s="47"/>
      <c r="Y77" s="47"/>
      <c r="Z77" s="47"/>
    </row>
    <row r="78" spans="1:26" s="49" customFormat="1" ht="12" customHeight="1" x14ac:dyDescent="0.2">
      <c r="A78" s="132"/>
      <c r="B78" s="146"/>
      <c r="C78" s="47"/>
      <c r="D78" s="47"/>
      <c r="E78" s="123"/>
      <c r="F78" s="123"/>
      <c r="G78" s="23"/>
      <c r="H78" s="23"/>
      <c r="I78" s="23"/>
      <c r="J78" s="23"/>
      <c r="K78" s="23"/>
      <c r="L78" s="23"/>
      <c r="M78" s="23"/>
      <c r="N78" s="23"/>
      <c r="O78" s="23"/>
      <c r="P78" s="23"/>
      <c r="Q78" s="23"/>
      <c r="R78" s="47"/>
      <c r="S78" s="47"/>
      <c r="T78" s="47"/>
      <c r="U78" s="47"/>
      <c r="V78" s="47"/>
      <c r="W78" s="47"/>
      <c r="X78" s="47"/>
      <c r="Y78" s="47"/>
      <c r="Z78" s="47"/>
    </row>
    <row r="79" spans="1:26" s="49" customFormat="1" ht="12" customHeight="1" x14ac:dyDescent="0.2">
      <c r="A79" s="132"/>
      <c r="B79" s="142" t="s">
        <v>80</v>
      </c>
      <c r="C79" s="47"/>
      <c r="D79" s="47"/>
      <c r="E79" s="45">
        <v>0</v>
      </c>
      <c r="F79" s="45">
        <v>0</v>
      </c>
      <c r="G79" s="45">
        <v>0</v>
      </c>
      <c r="H79" s="45">
        <v>0</v>
      </c>
      <c r="I79" s="45">
        <v>0</v>
      </c>
      <c r="J79" s="45">
        <v>0</v>
      </c>
      <c r="K79" s="45">
        <v>0</v>
      </c>
      <c r="L79" s="45">
        <v>0</v>
      </c>
      <c r="M79" s="45">
        <v>0</v>
      </c>
      <c r="N79" s="45">
        <v>0</v>
      </c>
      <c r="O79" s="45"/>
      <c r="P79" s="23"/>
      <c r="Q79" s="28">
        <f t="shared" ref="Q79" si="37">SUM(E79:O79)</f>
        <v>0</v>
      </c>
      <c r="R79" s="47"/>
      <c r="S79" s="47"/>
      <c r="T79" s="47"/>
      <c r="U79" s="47"/>
      <c r="V79" s="47"/>
      <c r="W79" s="47"/>
      <c r="X79" s="47"/>
      <c r="Y79" s="47"/>
      <c r="Z79" s="47"/>
    </row>
    <row r="80" spans="1:26" s="49" customFormat="1" ht="12" customHeight="1" x14ac:dyDescent="0.2">
      <c r="A80" s="132"/>
      <c r="B80" s="146"/>
      <c r="C80" s="47"/>
      <c r="D80" s="47"/>
      <c r="E80" s="23"/>
      <c r="F80" s="23"/>
      <c r="G80" s="23"/>
      <c r="H80" s="23"/>
      <c r="I80" s="23"/>
      <c r="J80" s="23"/>
      <c r="K80" s="23"/>
      <c r="L80" s="23"/>
      <c r="M80" s="23"/>
      <c r="N80" s="23"/>
      <c r="O80" s="23"/>
      <c r="P80" s="23"/>
      <c r="Q80" s="23"/>
      <c r="R80" s="47"/>
      <c r="S80" s="47"/>
      <c r="T80" s="47"/>
      <c r="U80" s="47"/>
      <c r="V80" s="47"/>
      <c r="W80" s="47"/>
      <c r="X80" s="47"/>
      <c r="Y80" s="47"/>
      <c r="Z80" s="47"/>
    </row>
    <row r="81" spans="1:26" s="49" customFormat="1" ht="12" customHeight="1" x14ac:dyDescent="0.2">
      <c r="A81" s="132"/>
      <c r="B81" s="35" t="s">
        <v>81</v>
      </c>
      <c r="C81" s="47"/>
      <c r="D81" s="47"/>
      <c r="E81" s="28">
        <f t="shared" ref="E81:N81" si="38">E61+E70+E79</f>
        <v>0</v>
      </c>
      <c r="F81" s="28">
        <f t="shared" si="38"/>
        <v>0</v>
      </c>
      <c r="G81" s="28">
        <f t="shared" si="38"/>
        <v>0</v>
      </c>
      <c r="H81" s="28">
        <f t="shared" si="38"/>
        <v>0</v>
      </c>
      <c r="I81" s="28">
        <f t="shared" si="38"/>
        <v>0</v>
      </c>
      <c r="J81" s="28">
        <f t="shared" si="38"/>
        <v>0</v>
      </c>
      <c r="K81" s="28">
        <f t="shared" si="38"/>
        <v>0</v>
      </c>
      <c r="L81" s="28">
        <f t="shared" si="38"/>
        <v>0</v>
      </c>
      <c r="M81" s="28">
        <f t="shared" si="38"/>
        <v>0</v>
      </c>
      <c r="N81" s="28">
        <f t="shared" si="38"/>
        <v>0</v>
      </c>
      <c r="O81" s="28"/>
      <c r="P81" s="23"/>
      <c r="Q81" s="28">
        <f t="shared" si="36"/>
        <v>0</v>
      </c>
      <c r="R81" s="47"/>
      <c r="S81" s="47"/>
      <c r="T81" s="47"/>
      <c r="U81" s="47"/>
      <c r="V81" s="47"/>
      <c r="W81" s="47"/>
      <c r="X81" s="47"/>
      <c r="Y81" s="47"/>
      <c r="Z81" s="47"/>
    </row>
    <row r="82" spans="1:26" s="49" customFormat="1" ht="12" customHeight="1" x14ac:dyDescent="0.2">
      <c r="A82" s="132"/>
      <c r="B82" s="29" t="s">
        <v>63</v>
      </c>
      <c r="C82" s="47"/>
      <c r="D82" s="47"/>
      <c r="E82" s="55">
        <f t="shared" ref="E82:O82" si="39">IFERROR(E81*E65,"-")</f>
        <v>0</v>
      </c>
      <c r="F82" s="55">
        <f t="shared" si="39"/>
        <v>0</v>
      </c>
      <c r="G82" s="55">
        <f t="shared" si="39"/>
        <v>0</v>
      </c>
      <c r="H82" s="55">
        <f t="shared" si="39"/>
        <v>0</v>
      </c>
      <c r="I82" s="55">
        <f t="shared" si="39"/>
        <v>0</v>
      </c>
      <c r="J82" s="55">
        <f t="shared" si="39"/>
        <v>0</v>
      </c>
      <c r="K82" s="55">
        <f t="shared" si="39"/>
        <v>0</v>
      </c>
      <c r="L82" s="55">
        <f t="shared" si="39"/>
        <v>0</v>
      </c>
      <c r="M82" s="55">
        <f t="shared" si="39"/>
        <v>0</v>
      </c>
      <c r="N82" s="55">
        <f t="shared" si="39"/>
        <v>0</v>
      </c>
      <c r="O82" s="55" t="str">
        <f t="shared" si="39"/>
        <v>-</v>
      </c>
      <c r="P82" s="23"/>
      <c r="Q82" s="28">
        <f t="shared" si="36"/>
        <v>0</v>
      </c>
      <c r="R82" s="47"/>
      <c r="S82" s="47"/>
      <c r="T82" s="47"/>
      <c r="U82" s="47"/>
      <c r="V82" s="47"/>
      <c r="W82" s="47"/>
      <c r="X82" s="47"/>
      <c r="Y82" s="47"/>
      <c r="Z82" s="47"/>
    </row>
    <row r="83" spans="1:26" s="49" customFormat="1" ht="12" customHeight="1" x14ac:dyDescent="0.2">
      <c r="A83" s="132"/>
      <c r="B83" s="68"/>
      <c r="C83" s="47"/>
      <c r="D83" s="47"/>
      <c r="E83" s="18"/>
      <c r="F83" s="18"/>
      <c r="G83" s="18"/>
      <c r="H83" s="18"/>
      <c r="I83" s="18"/>
      <c r="J83" s="18"/>
      <c r="K83" s="18"/>
      <c r="L83" s="18"/>
      <c r="M83" s="18"/>
      <c r="N83" s="18"/>
      <c r="O83" s="18"/>
      <c r="P83" s="23"/>
      <c r="Q83" s="47"/>
      <c r="R83" s="47"/>
      <c r="S83" s="47"/>
      <c r="T83" s="47"/>
      <c r="U83" s="47"/>
      <c r="V83" s="47"/>
      <c r="W83" s="47"/>
      <c r="X83" s="47"/>
      <c r="Y83" s="47"/>
      <c r="Z83" s="47"/>
    </row>
    <row r="84" spans="1:26" s="49" customFormat="1" ht="12" customHeight="1" x14ac:dyDescent="0.2">
      <c r="A84" s="132"/>
      <c r="B84" s="25" t="s">
        <v>82</v>
      </c>
      <c r="C84" s="47"/>
      <c r="D84" s="47"/>
      <c r="E84" s="150" t="e">
        <f>IRR(E81:N81)</f>
        <v>#NUM!</v>
      </c>
      <c r="F84" s="18"/>
      <c r="G84" s="18"/>
      <c r="H84" s="18"/>
      <c r="I84" s="18"/>
      <c r="J84" s="18"/>
      <c r="K84" s="18"/>
      <c r="L84" s="18"/>
      <c r="M84" s="18"/>
      <c r="N84" s="18"/>
      <c r="O84" s="18"/>
      <c r="P84" s="23"/>
      <c r="Q84" s="47"/>
      <c r="R84" s="47"/>
      <c r="S84" s="47"/>
      <c r="T84" s="47"/>
      <c r="U84" s="47"/>
      <c r="V84" s="47"/>
      <c r="W84" s="47"/>
      <c r="X84" s="47"/>
      <c r="Y84" s="47"/>
      <c r="Z84" s="47"/>
    </row>
    <row r="85" spans="1:26" s="49" customFormat="1" ht="12" customHeight="1" x14ac:dyDescent="0.2">
      <c r="A85" s="132"/>
      <c r="B85" s="1"/>
      <c r="C85" s="47"/>
      <c r="D85" s="47"/>
      <c r="E85" s="18"/>
      <c r="F85" s="18"/>
      <c r="G85" s="18"/>
      <c r="H85" s="18"/>
      <c r="I85" s="18"/>
      <c r="J85" s="18"/>
      <c r="K85" s="18"/>
      <c r="L85" s="18"/>
      <c r="M85" s="18"/>
      <c r="N85" s="18"/>
      <c r="O85" s="23"/>
      <c r="P85" s="23"/>
      <c r="Q85" s="23"/>
      <c r="R85" s="47"/>
      <c r="S85" s="47"/>
      <c r="T85" s="47"/>
      <c r="U85" s="47"/>
      <c r="V85" s="47"/>
      <c r="W85" s="47"/>
      <c r="X85" s="47"/>
      <c r="Y85" s="47"/>
      <c r="Z85" s="47"/>
    </row>
    <row r="86" spans="1:26" s="49" customFormat="1" ht="12" customHeight="1" x14ac:dyDescent="0.2">
      <c r="A86" s="132"/>
      <c r="B86" s="69" t="s">
        <v>83</v>
      </c>
      <c r="C86" s="47"/>
      <c r="D86" s="47"/>
      <c r="E86" s="33">
        <f>SUM(E82:O82)</f>
        <v>0</v>
      </c>
      <c r="F86" s="123"/>
      <c r="G86" s="23"/>
      <c r="H86" s="23"/>
      <c r="I86" s="23"/>
      <c r="J86" s="23"/>
      <c r="K86" s="23"/>
      <c r="L86" s="23"/>
      <c r="M86" s="23"/>
      <c r="N86" s="23"/>
      <c r="O86" s="23"/>
      <c r="P86" s="23"/>
      <c r="Q86" s="23"/>
      <c r="R86" s="47"/>
      <c r="S86" s="47"/>
      <c r="T86" s="47"/>
      <c r="U86" s="47"/>
      <c r="V86" s="47"/>
      <c r="W86" s="47"/>
      <c r="X86" s="47"/>
      <c r="Y86" s="47"/>
      <c r="Z86" s="47"/>
    </row>
    <row r="87" spans="1:26" s="49" customFormat="1" ht="12.75" customHeight="1" x14ac:dyDescent="0.15">
      <c r="B87" s="46"/>
      <c r="C87" s="47"/>
      <c r="D87" s="75"/>
      <c r="E87" s="50"/>
      <c r="F87" s="59"/>
      <c r="G87" s="59"/>
      <c r="H87" s="59"/>
      <c r="I87" s="59"/>
      <c r="J87" s="59"/>
      <c r="K87" s="59"/>
      <c r="L87" s="59"/>
      <c r="M87" s="59"/>
      <c r="N87" s="59"/>
      <c r="O87" s="59"/>
      <c r="P87" s="59"/>
      <c r="Q87" s="59"/>
      <c r="R87" s="47"/>
      <c r="S87" s="47"/>
      <c r="T87" s="47"/>
      <c r="U87" s="47"/>
      <c r="V87" s="47"/>
      <c r="W87" s="47"/>
      <c r="X87" s="47"/>
      <c r="Y87" s="47"/>
      <c r="Z87" s="47"/>
    </row>
    <row r="88" spans="1:26" ht="12.75" customHeight="1" x14ac:dyDescent="0.2">
      <c r="B88" s="51"/>
      <c r="C88" s="52"/>
      <c r="D88" s="77"/>
      <c r="E88" s="53"/>
      <c r="F88" s="124"/>
      <c r="G88" s="124"/>
      <c r="H88" s="124"/>
      <c r="I88" s="124"/>
      <c r="J88" s="124"/>
      <c r="K88" s="124"/>
      <c r="L88" s="124"/>
      <c r="M88" s="124"/>
      <c r="N88" s="124"/>
      <c r="O88" s="124"/>
      <c r="P88" s="23"/>
      <c r="Q88" s="23"/>
      <c r="R88" s="18"/>
      <c r="S88" s="18"/>
      <c r="T88" s="18"/>
      <c r="U88" s="18"/>
      <c r="V88" s="18"/>
      <c r="W88" s="18"/>
      <c r="X88" s="18"/>
      <c r="Y88" s="18"/>
      <c r="Z88" s="18"/>
    </row>
    <row r="89" spans="1:26" s="49" customFormat="1" ht="12.75" customHeight="1" x14ac:dyDescent="0.15">
      <c r="B89" s="84"/>
      <c r="C89" s="47"/>
      <c r="D89" s="75"/>
      <c r="E89" s="85"/>
      <c r="F89" s="85"/>
      <c r="G89" s="85"/>
      <c r="H89" s="85"/>
      <c r="I89" s="85"/>
      <c r="J89" s="85"/>
      <c r="K89" s="85"/>
      <c r="L89" s="85"/>
      <c r="M89" s="85"/>
      <c r="N89" s="85"/>
      <c r="O89" s="85"/>
      <c r="P89" s="59"/>
      <c r="Q89" s="59"/>
      <c r="R89" s="47"/>
      <c r="S89" s="47"/>
      <c r="T89" s="47"/>
      <c r="U89" s="47"/>
      <c r="V89" s="47"/>
      <c r="W89" s="47"/>
      <c r="X89" s="47"/>
      <c r="Y89" s="47"/>
      <c r="Z89" s="47"/>
    </row>
    <row r="90" spans="1:26" x14ac:dyDescent="0.2">
      <c r="B90" s="20" t="s">
        <v>46</v>
      </c>
      <c r="C90" s="18"/>
      <c r="E90" s="65"/>
      <c r="F90" s="65"/>
      <c r="G90" s="65"/>
      <c r="H90" s="65"/>
      <c r="I90" s="65"/>
      <c r="J90" s="65"/>
      <c r="K90" s="65"/>
      <c r="L90" s="65"/>
      <c r="M90" s="65"/>
      <c r="N90" s="65"/>
      <c r="O90" s="65"/>
      <c r="P90" s="23"/>
      <c r="Q90" s="23"/>
      <c r="R90" s="18"/>
      <c r="S90" s="18"/>
      <c r="T90" s="18"/>
      <c r="U90" s="18"/>
      <c r="V90" s="18"/>
      <c r="W90" s="18"/>
      <c r="X90" s="18"/>
      <c r="Y90" s="18"/>
      <c r="Z90" s="18"/>
    </row>
    <row r="91" spans="1:26" x14ac:dyDescent="0.2">
      <c r="B91" s="35" t="s">
        <v>30</v>
      </c>
      <c r="C91" s="18"/>
      <c r="E91" s="28">
        <f>SUM(E92:E95)</f>
        <v>0</v>
      </c>
      <c r="F91" s="28">
        <f t="shared" ref="F91" si="40">SUM(F92:F95)</f>
        <v>0</v>
      </c>
      <c r="G91" s="28">
        <f t="shared" ref="G91" si="41">SUM(G92:G95)</f>
        <v>0</v>
      </c>
      <c r="H91" s="28">
        <f t="shared" ref="H91" si="42">SUM(H92:H95)</f>
        <v>0</v>
      </c>
      <c r="I91" s="28">
        <f t="shared" ref="I91" si="43">SUM(I92:I95)</f>
        <v>0</v>
      </c>
      <c r="J91" s="28">
        <f t="shared" ref="J91" si="44">SUM(J92:J95)</f>
        <v>0</v>
      </c>
      <c r="K91" s="28">
        <f t="shared" ref="K91" si="45">SUM(K92:K95)</f>
        <v>0</v>
      </c>
      <c r="L91" s="28">
        <f t="shared" ref="L91" si="46">SUM(L92:L95)</f>
        <v>0</v>
      </c>
      <c r="M91" s="28">
        <f t="shared" ref="M91" si="47">SUM(M92:M95)</f>
        <v>0</v>
      </c>
      <c r="N91" s="28">
        <f t="shared" ref="N91" si="48">SUM(N92:N95)</f>
        <v>0</v>
      </c>
      <c r="O91" s="28">
        <f t="shared" ref="O91" si="49">SUM(O92:O95)</f>
        <v>0</v>
      </c>
      <c r="P91" s="23"/>
      <c r="Q91" s="28">
        <f>SUM(E91:O91)</f>
        <v>0</v>
      </c>
      <c r="R91" s="18"/>
      <c r="S91" s="18"/>
      <c r="T91" s="18"/>
      <c r="U91" s="18"/>
      <c r="V91" s="18"/>
      <c r="W91" s="18"/>
      <c r="X91" s="18"/>
      <c r="Y91" s="18"/>
      <c r="Z91" s="18"/>
    </row>
    <row r="92" spans="1:26" x14ac:dyDescent="0.2">
      <c r="B92" s="56" t="s">
        <v>31</v>
      </c>
      <c r="C92" s="18"/>
      <c r="D92" s="22" t="s">
        <v>158</v>
      </c>
      <c r="E92" s="45"/>
      <c r="F92" s="45"/>
      <c r="G92" s="45"/>
      <c r="H92" s="45"/>
      <c r="I92" s="45"/>
      <c r="J92" s="45"/>
      <c r="K92" s="45"/>
      <c r="L92" s="45"/>
      <c r="M92" s="45"/>
      <c r="N92" s="45"/>
      <c r="O92" s="45"/>
      <c r="P92" s="23"/>
      <c r="Q92" s="28">
        <f>SUM(E92:O92)</f>
        <v>0</v>
      </c>
      <c r="R92" s="18"/>
      <c r="S92" s="18"/>
      <c r="T92" s="18"/>
      <c r="U92" s="18"/>
      <c r="V92" s="18"/>
      <c r="W92" s="18"/>
      <c r="X92" s="18"/>
      <c r="Y92" s="18"/>
      <c r="Z92" s="18"/>
    </row>
    <row r="93" spans="1:26" x14ac:dyDescent="0.2">
      <c r="B93" s="56" t="s">
        <v>32</v>
      </c>
      <c r="C93" s="18"/>
      <c r="D93" s="22" t="s">
        <v>158</v>
      </c>
      <c r="E93" s="45"/>
      <c r="F93" s="45"/>
      <c r="G93" s="45"/>
      <c r="H93" s="45"/>
      <c r="I93" s="45"/>
      <c r="J93" s="45"/>
      <c r="K93" s="45"/>
      <c r="L93" s="45"/>
      <c r="M93" s="45"/>
      <c r="N93" s="45"/>
      <c r="O93" s="45"/>
      <c r="P93" s="23"/>
      <c r="Q93" s="28">
        <f>SUM(E93:O93)</f>
        <v>0</v>
      </c>
      <c r="R93" s="18"/>
      <c r="S93" s="18"/>
      <c r="T93" s="18"/>
      <c r="U93" s="18"/>
      <c r="V93" s="18"/>
      <c r="W93" s="18"/>
      <c r="X93" s="18"/>
      <c r="Y93" s="18"/>
      <c r="Z93" s="18"/>
    </row>
    <row r="94" spans="1:26" x14ac:dyDescent="0.2">
      <c r="B94" s="56" t="s">
        <v>66</v>
      </c>
      <c r="C94" s="18"/>
      <c r="D94" s="22" t="s">
        <v>158</v>
      </c>
      <c r="E94" s="45"/>
      <c r="F94" s="45"/>
      <c r="G94" s="45"/>
      <c r="H94" s="45"/>
      <c r="I94" s="45"/>
      <c r="J94" s="45"/>
      <c r="K94" s="45"/>
      <c r="L94" s="45"/>
      <c r="M94" s="45"/>
      <c r="N94" s="45"/>
      <c r="O94" s="45"/>
      <c r="P94" s="23"/>
      <c r="Q94" s="28">
        <f>SUM(E94:O94)</f>
        <v>0</v>
      </c>
      <c r="R94" s="18"/>
      <c r="S94" s="18"/>
      <c r="T94" s="18"/>
      <c r="U94" s="18"/>
      <c r="V94" s="18"/>
      <c r="W94" s="18"/>
      <c r="X94" s="18"/>
      <c r="Y94" s="18"/>
      <c r="Z94" s="18"/>
    </row>
    <row r="95" spans="1:26" x14ac:dyDescent="0.2">
      <c r="B95" s="56" t="s">
        <v>25</v>
      </c>
      <c r="C95" s="18"/>
      <c r="D95" s="22" t="s">
        <v>158</v>
      </c>
      <c r="E95" s="45"/>
      <c r="F95" s="45"/>
      <c r="G95" s="45"/>
      <c r="H95" s="45"/>
      <c r="I95" s="45"/>
      <c r="J95" s="45"/>
      <c r="K95" s="45"/>
      <c r="L95" s="45"/>
      <c r="M95" s="45"/>
      <c r="N95" s="45"/>
      <c r="O95" s="45"/>
      <c r="P95" s="23"/>
      <c r="Q95" s="28">
        <f>SUM(E95:O95)</f>
        <v>0</v>
      </c>
      <c r="R95" s="18"/>
      <c r="S95" s="18"/>
      <c r="T95" s="18"/>
      <c r="U95" s="18"/>
      <c r="V95" s="18"/>
      <c r="W95" s="18"/>
      <c r="X95" s="18"/>
      <c r="Y95" s="18"/>
      <c r="Z95" s="18"/>
    </row>
    <row r="96" spans="1:26" x14ac:dyDescent="0.2">
      <c r="B96" s="20"/>
      <c r="C96" s="18"/>
      <c r="E96" s="23"/>
      <c r="F96" s="23"/>
      <c r="G96" s="23"/>
      <c r="H96" s="23"/>
      <c r="I96" s="23"/>
      <c r="J96" s="23"/>
      <c r="K96" s="23"/>
      <c r="L96" s="23"/>
      <c r="M96" s="23"/>
      <c r="N96" s="23"/>
      <c r="O96" s="23"/>
      <c r="P96" s="23"/>
      <c r="Q96" s="23"/>
      <c r="R96" s="18"/>
      <c r="S96" s="18"/>
      <c r="T96" s="18"/>
      <c r="U96" s="18"/>
      <c r="V96" s="18"/>
      <c r="W96" s="18"/>
      <c r="X96" s="18"/>
      <c r="Y96" s="18"/>
      <c r="Z96" s="18"/>
    </row>
    <row r="97" spans="2:26" x14ac:dyDescent="0.2">
      <c r="B97" s="35" t="s">
        <v>33</v>
      </c>
      <c r="C97" s="18"/>
      <c r="E97" s="28">
        <f t="shared" ref="E97:O97" si="50">E98+E103</f>
        <v>0</v>
      </c>
      <c r="F97" s="28">
        <f t="shared" si="50"/>
        <v>0</v>
      </c>
      <c r="G97" s="28">
        <f t="shared" si="50"/>
        <v>0</v>
      </c>
      <c r="H97" s="28">
        <f t="shared" si="50"/>
        <v>0</v>
      </c>
      <c r="I97" s="28">
        <f t="shared" si="50"/>
        <v>0</v>
      </c>
      <c r="J97" s="28">
        <f t="shared" si="50"/>
        <v>0</v>
      </c>
      <c r="K97" s="28">
        <f t="shared" si="50"/>
        <v>0</v>
      </c>
      <c r="L97" s="28">
        <f t="shared" si="50"/>
        <v>0</v>
      </c>
      <c r="M97" s="28">
        <f t="shared" si="50"/>
        <v>0</v>
      </c>
      <c r="N97" s="28">
        <f t="shared" si="50"/>
        <v>0</v>
      </c>
      <c r="O97" s="28">
        <f t="shared" si="50"/>
        <v>0</v>
      </c>
      <c r="P97" s="23"/>
      <c r="Q97" s="28">
        <f t="shared" ref="Q97:Q107" si="51">SUM(E97:O97)</f>
        <v>0</v>
      </c>
      <c r="R97" s="18"/>
      <c r="S97" s="18"/>
      <c r="T97" s="18"/>
      <c r="U97" s="18"/>
      <c r="V97" s="18"/>
      <c r="W97" s="18"/>
      <c r="X97" s="18"/>
      <c r="Y97" s="18"/>
      <c r="Z97" s="18"/>
    </row>
    <row r="98" spans="2:26" x14ac:dyDescent="0.2">
      <c r="B98" s="57" t="s">
        <v>34</v>
      </c>
      <c r="C98" s="18"/>
      <c r="E98" s="28">
        <f t="shared" ref="E98:O98" si="52">SUM(E99:E102)</f>
        <v>0</v>
      </c>
      <c r="F98" s="28">
        <f t="shared" si="52"/>
        <v>0</v>
      </c>
      <c r="G98" s="28">
        <f t="shared" si="52"/>
        <v>0</v>
      </c>
      <c r="H98" s="28">
        <f t="shared" si="52"/>
        <v>0</v>
      </c>
      <c r="I98" s="28">
        <f t="shared" si="52"/>
        <v>0</v>
      </c>
      <c r="J98" s="28">
        <f t="shared" si="52"/>
        <v>0</v>
      </c>
      <c r="K98" s="28">
        <f t="shared" si="52"/>
        <v>0</v>
      </c>
      <c r="L98" s="28">
        <f t="shared" si="52"/>
        <v>0</v>
      </c>
      <c r="M98" s="28">
        <f t="shared" si="52"/>
        <v>0</v>
      </c>
      <c r="N98" s="28">
        <f t="shared" si="52"/>
        <v>0</v>
      </c>
      <c r="O98" s="28">
        <f t="shared" si="52"/>
        <v>0</v>
      </c>
      <c r="P98" s="23"/>
      <c r="Q98" s="28">
        <f t="shared" si="51"/>
        <v>0</v>
      </c>
      <c r="R98" s="18"/>
      <c r="S98" s="18"/>
      <c r="T98" s="18"/>
      <c r="U98" s="18"/>
      <c r="V98" s="18"/>
      <c r="W98" s="18"/>
      <c r="X98" s="18"/>
      <c r="Y98" s="18"/>
      <c r="Z98" s="18"/>
    </row>
    <row r="99" spans="2:26" x14ac:dyDescent="0.2">
      <c r="B99" s="56" t="s">
        <v>35</v>
      </c>
      <c r="C99" s="18"/>
      <c r="D99" s="22" t="s">
        <v>158</v>
      </c>
      <c r="E99" s="45"/>
      <c r="F99" s="45"/>
      <c r="G99" s="45"/>
      <c r="H99" s="45"/>
      <c r="I99" s="45"/>
      <c r="J99" s="45"/>
      <c r="K99" s="45"/>
      <c r="L99" s="45"/>
      <c r="M99" s="45"/>
      <c r="N99" s="45"/>
      <c r="O99" s="45"/>
      <c r="P99" s="23"/>
      <c r="Q99" s="28">
        <f t="shared" si="51"/>
        <v>0</v>
      </c>
      <c r="R99" s="18"/>
      <c r="S99" s="18"/>
      <c r="T99" s="18"/>
      <c r="U99" s="18"/>
      <c r="V99" s="18"/>
      <c r="W99" s="18"/>
      <c r="X99" s="18"/>
      <c r="Y99" s="18"/>
      <c r="Z99" s="18"/>
    </row>
    <row r="100" spans="2:26" x14ac:dyDescent="0.2">
      <c r="B100" s="56" t="s">
        <v>36</v>
      </c>
      <c r="C100" s="18"/>
      <c r="D100" s="22" t="s">
        <v>158</v>
      </c>
      <c r="E100" s="45"/>
      <c r="F100" s="45"/>
      <c r="G100" s="45"/>
      <c r="H100" s="45"/>
      <c r="I100" s="45"/>
      <c r="J100" s="45"/>
      <c r="K100" s="45"/>
      <c r="L100" s="45"/>
      <c r="M100" s="45"/>
      <c r="N100" s="45"/>
      <c r="O100" s="45"/>
      <c r="P100" s="23"/>
      <c r="Q100" s="28">
        <f t="shared" si="51"/>
        <v>0</v>
      </c>
      <c r="R100" s="18"/>
      <c r="S100" s="18"/>
      <c r="T100" s="18"/>
      <c r="U100" s="18"/>
      <c r="V100" s="18"/>
      <c r="W100" s="18"/>
      <c r="X100" s="18"/>
      <c r="Y100" s="18"/>
      <c r="Z100" s="18"/>
    </row>
    <row r="101" spans="2:26" x14ac:dyDescent="0.2">
      <c r="B101" s="56" t="s">
        <v>67</v>
      </c>
      <c r="C101" s="18"/>
      <c r="D101" s="22" t="s">
        <v>158</v>
      </c>
      <c r="E101" s="45"/>
      <c r="F101" s="45"/>
      <c r="G101" s="45"/>
      <c r="H101" s="45"/>
      <c r="I101" s="45"/>
      <c r="J101" s="45"/>
      <c r="K101" s="45"/>
      <c r="L101" s="45"/>
      <c r="M101" s="45"/>
      <c r="N101" s="45"/>
      <c r="O101" s="45"/>
      <c r="P101" s="23"/>
      <c r="Q101" s="28">
        <f t="shared" si="51"/>
        <v>0</v>
      </c>
      <c r="R101" s="18"/>
      <c r="S101" s="18"/>
      <c r="T101" s="18"/>
      <c r="U101" s="18"/>
      <c r="V101" s="18"/>
      <c r="W101" s="18"/>
      <c r="X101" s="18"/>
      <c r="Y101" s="18"/>
      <c r="Z101" s="18"/>
    </row>
    <row r="102" spans="2:26" x14ac:dyDescent="0.2">
      <c r="B102" s="56" t="s">
        <v>25</v>
      </c>
      <c r="C102" s="18"/>
      <c r="D102" s="22" t="s">
        <v>158</v>
      </c>
      <c r="E102" s="45"/>
      <c r="F102" s="45"/>
      <c r="G102" s="45"/>
      <c r="H102" s="45"/>
      <c r="I102" s="45"/>
      <c r="J102" s="45"/>
      <c r="K102" s="45"/>
      <c r="L102" s="45"/>
      <c r="M102" s="45"/>
      <c r="N102" s="45"/>
      <c r="O102" s="45"/>
      <c r="P102" s="23"/>
      <c r="Q102" s="28">
        <f t="shared" si="51"/>
        <v>0</v>
      </c>
      <c r="R102" s="18"/>
      <c r="S102" s="18"/>
      <c r="T102" s="18"/>
      <c r="U102" s="18"/>
      <c r="V102" s="18"/>
      <c r="W102" s="18"/>
      <c r="X102" s="18"/>
      <c r="Y102" s="18"/>
      <c r="Z102" s="18"/>
    </row>
    <row r="103" spans="2:26" x14ac:dyDescent="0.2">
      <c r="B103" s="57" t="s">
        <v>37</v>
      </c>
      <c r="C103" s="18"/>
      <c r="E103" s="28">
        <f t="shared" ref="E103:O103" si="53">SUM(E104:E107)</f>
        <v>0</v>
      </c>
      <c r="F103" s="28">
        <f t="shared" si="53"/>
        <v>0</v>
      </c>
      <c r="G103" s="28">
        <f t="shared" si="53"/>
        <v>0</v>
      </c>
      <c r="H103" s="28">
        <f t="shared" si="53"/>
        <v>0</v>
      </c>
      <c r="I103" s="28">
        <f t="shared" si="53"/>
        <v>0</v>
      </c>
      <c r="J103" s="28">
        <f t="shared" si="53"/>
        <v>0</v>
      </c>
      <c r="K103" s="28">
        <f t="shared" si="53"/>
        <v>0</v>
      </c>
      <c r="L103" s="28">
        <f t="shared" si="53"/>
        <v>0</v>
      </c>
      <c r="M103" s="28">
        <f t="shared" si="53"/>
        <v>0</v>
      </c>
      <c r="N103" s="28">
        <f t="shared" si="53"/>
        <v>0</v>
      </c>
      <c r="O103" s="28">
        <f t="shared" si="53"/>
        <v>0</v>
      </c>
      <c r="P103" s="23"/>
      <c r="Q103" s="28">
        <f t="shared" si="51"/>
        <v>0</v>
      </c>
      <c r="R103" s="18"/>
      <c r="S103" s="18"/>
      <c r="T103" s="18"/>
      <c r="U103" s="18"/>
      <c r="V103" s="18"/>
      <c r="W103" s="18"/>
      <c r="X103" s="18"/>
      <c r="Y103" s="18"/>
      <c r="Z103" s="18"/>
    </row>
    <row r="104" spans="2:26" x14ac:dyDescent="0.2">
      <c r="B104" s="56" t="s">
        <v>38</v>
      </c>
      <c r="C104" s="18"/>
      <c r="D104" s="22" t="s">
        <v>158</v>
      </c>
      <c r="E104" s="45"/>
      <c r="F104" s="45"/>
      <c r="G104" s="45"/>
      <c r="H104" s="45"/>
      <c r="I104" s="45"/>
      <c r="J104" s="45"/>
      <c r="K104" s="45"/>
      <c r="L104" s="45"/>
      <c r="M104" s="45"/>
      <c r="N104" s="45"/>
      <c r="O104" s="45"/>
      <c r="P104" s="23"/>
      <c r="Q104" s="28">
        <f t="shared" si="51"/>
        <v>0</v>
      </c>
      <c r="R104" s="18"/>
      <c r="S104" s="18"/>
      <c r="T104" s="18"/>
      <c r="U104" s="18"/>
      <c r="V104" s="18"/>
      <c r="W104" s="18"/>
      <c r="X104" s="18"/>
      <c r="Y104" s="18"/>
      <c r="Z104" s="18"/>
    </row>
    <row r="105" spans="2:26" x14ac:dyDescent="0.2">
      <c r="B105" s="56" t="s">
        <v>39</v>
      </c>
      <c r="C105" s="18"/>
      <c r="D105" s="22" t="s">
        <v>158</v>
      </c>
      <c r="E105" s="45"/>
      <c r="F105" s="45"/>
      <c r="G105" s="45"/>
      <c r="H105" s="45"/>
      <c r="I105" s="45"/>
      <c r="J105" s="45"/>
      <c r="K105" s="45"/>
      <c r="L105" s="45"/>
      <c r="M105" s="45"/>
      <c r="N105" s="45"/>
      <c r="O105" s="45"/>
      <c r="P105" s="23"/>
      <c r="Q105" s="28">
        <f t="shared" si="51"/>
        <v>0</v>
      </c>
      <c r="R105" s="18"/>
      <c r="S105" s="18"/>
      <c r="T105" s="18"/>
      <c r="U105" s="18"/>
      <c r="V105" s="18"/>
      <c r="W105" s="18"/>
      <c r="X105" s="18"/>
      <c r="Y105" s="18"/>
      <c r="Z105" s="18"/>
    </row>
    <row r="106" spans="2:26" x14ac:dyDescent="0.2">
      <c r="B106" s="56" t="s">
        <v>68</v>
      </c>
      <c r="C106" s="18"/>
      <c r="D106" s="22" t="s">
        <v>158</v>
      </c>
      <c r="E106" s="45"/>
      <c r="F106" s="45"/>
      <c r="G106" s="45"/>
      <c r="H106" s="45"/>
      <c r="I106" s="45"/>
      <c r="J106" s="45"/>
      <c r="K106" s="45"/>
      <c r="L106" s="45"/>
      <c r="M106" s="45"/>
      <c r="N106" s="45"/>
      <c r="O106" s="45"/>
      <c r="P106" s="23"/>
      <c r="Q106" s="28">
        <f t="shared" si="51"/>
        <v>0</v>
      </c>
      <c r="R106" s="18"/>
      <c r="S106" s="18"/>
      <c r="T106" s="18"/>
      <c r="U106" s="18"/>
      <c r="V106" s="18"/>
      <c r="W106" s="18"/>
      <c r="X106" s="18"/>
      <c r="Y106" s="18"/>
      <c r="Z106" s="18"/>
    </row>
    <row r="107" spans="2:26" x14ac:dyDescent="0.2">
      <c r="B107" s="56" t="s">
        <v>25</v>
      </c>
      <c r="C107" s="18"/>
      <c r="D107" s="22" t="s">
        <v>158</v>
      </c>
      <c r="E107" s="45"/>
      <c r="F107" s="45"/>
      <c r="G107" s="45"/>
      <c r="H107" s="45"/>
      <c r="I107" s="45"/>
      <c r="J107" s="45"/>
      <c r="K107" s="45"/>
      <c r="L107" s="45"/>
      <c r="M107" s="45"/>
      <c r="N107" s="45"/>
      <c r="O107" s="45"/>
      <c r="P107" s="23"/>
      <c r="Q107" s="28">
        <f t="shared" si="51"/>
        <v>0</v>
      </c>
      <c r="R107" s="18"/>
      <c r="S107" s="18"/>
      <c r="T107" s="18"/>
      <c r="U107" s="18"/>
      <c r="V107" s="18"/>
      <c r="W107" s="18"/>
      <c r="X107" s="18"/>
      <c r="Y107" s="18"/>
      <c r="Z107" s="18"/>
    </row>
    <row r="108" spans="2:26" x14ac:dyDescent="0.2">
      <c r="B108" s="13"/>
      <c r="C108" s="18"/>
      <c r="E108" s="23"/>
      <c r="F108" s="23"/>
      <c r="G108" s="23"/>
      <c r="H108" s="23"/>
      <c r="I108" s="23"/>
      <c r="J108" s="23"/>
      <c r="K108" s="23"/>
      <c r="L108" s="23"/>
      <c r="M108" s="23"/>
      <c r="N108" s="23"/>
      <c r="O108" s="23"/>
      <c r="P108" s="23"/>
      <c r="Q108" s="23"/>
      <c r="R108" s="18"/>
      <c r="S108" s="18"/>
      <c r="T108" s="18"/>
      <c r="U108" s="18"/>
      <c r="V108" s="18"/>
      <c r="W108" s="18"/>
      <c r="X108" s="18"/>
      <c r="Y108" s="18"/>
      <c r="Z108" s="18"/>
    </row>
    <row r="109" spans="2:26" x14ac:dyDescent="0.2">
      <c r="B109" s="44" t="s">
        <v>105</v>
      </c>
      <c r="C109" s="18"/>
      <c r="D109" s="22" t="s">
        <v>158</v>
      </c>
      <c r="E109" s="66"/>
      <c r="F109" s="66"/>
      <c r="G109" s="66"/>
      <c r="H109" s="66"/>
      <c r="I109" s="66"/>
      <c r="J109" s="66"/>
      <c r="K109" s="66"/>
      <c r="L109" s="66"/>
      <c r="M109" s="66"/>
      <c r="N109" s="66"/>
      <c r="O109" s="66"/>
      <c r="P109" s="82"/>
      <c r="Q109" s="28">
        <f>SUM(E109:O109)</f>
        <v>0</v>
      </c>
      <c r="R109" s="18"/>
      <c r="S109" s="18"/>
      <c r="T109" s="18"/>
      <c r="U109" s="18"/>
      <c r="V109" s="18"/>
      <c r="W109" s="18"/>
      <c r="X109" s="18"/>
      <c r="Y109" s="18"/>
      <c r="Z109" s="18"/>
    </row>
    <row r="110" spans="2:26" x14ac:dyDescent="0.2">
      <c r="B110" s="67" t="s">
        <v>104</v>
      </c>
      <c r="C110" s="18"/>
      <c r="D110" s="22" t="s">
        <v>157</v>
      </c>
      <c r="E110" s="61">
        <f t="shared" ref="E110:O110" si="54">E56</f>
        <v>0</v>
      </c>
      <c r="F110" s="61">
        <f t="shared" si="54"/>
        <v>0</v>
      </c>
      <c r="G110" s="61">
        <f t="shared" si="54"/>
        <v>0</v>
      </c>
      <c r="H110" s="61">
        <f t="shared" si="54"/>
        <v>0</v>
      </c>
      <c r="I110" s="61">
        <f t="shared" si="54"/>
        <v>0</v>
      </c>
      <c r="J110" s="61">
        <f t="shared" si="54"/>
        <v>0</v>
      </c>
      <c r="K110" s="61">
        <f t="shared" si="54"/>
        <v>0</v>
      </c>
      <c r="L110" s="61">
        <f t="shared" si="54"/>
        <v>0</v>
      </c>
      <c r="M110" s="61">
        <f t="shared" si="54"/>
        <v>0</v>
      </c>
      <c r="N110" s="61">
        <f t="shared" si="54"/>
        <v>0</v>
      </c>
      <c r="O110" s="61">
        <f t="shared" si="54"/>
        <v>0</v>
      </c>
      <c r="P110" s="23"/>
      <c r="Q110" s="28">
        <f>SUM(E110:O110)</f>
        <v>0</v>
      </c>
      <c r="R110" s="18"/>
      <c r="S110" s="18"/>
      <c r="T110" s="18"/>
      <c r="U110" s="18"/>
      <c r="V110" s="18"/>
      <c r="W110" s="18"/>
      <c r="X110" s="18"/>
      <c r="Y110" s="18"/>
      <c r="Z110" s="18"/>
    </row>
    <row r="111" spans="2:26" x14ac:dyDescent="0.2">
      <c r="B111" s="64"/>
      <c r="C111" s="18"/>
      <c r="E111" s="65"/>
      <c r="F111" s="65"/>
      <c r="G111" s="65"/>
      <c r="H111" s="65"/>
      <c r="I111" s="65"/>
      <c r="J111" s="65"/>
      <c r="K111" s="65"/>
      <c r="L111" s="65"/>
      <c r="M111" s="65"/>
      <c r="N111" s="65"/>
      <c r="O111" s="65"/>
      <c r="P111" s="23"/>
      <c r="Q111" s="23"/>
      <c r="R111" s="18"/>
      <c r="S111" s="18"/>
      <c r="T111" s="18"/>
      <c r="U111" s="18"/>
      <c r="V111" s="18"/>
      <c r="W111" s="18"/>
      <c r="X111" s="18"/>
      <c r="Y111" s="18"/>
      <c r="Z111" s="18"/>
    </row>
    <row r="112" spans="2:26" x14ac:dyDescent="0.2">
      <c r="B112" s="79" t="s">
        <v>109</v>
      </c>
      <c r="D112" s="1"/>
      <c r="E112" s="107">
        <f t="shared" ref="E112:O112" si="55">E29*$E$33</f>
        <v>0</v>
      </c>
      <c r="F112" s="107">
        <f t="shared" si="55"/>
        <v>0</v>
      </c>
      <c r="G112" s="107">
        <f t="shared" si="55"/>
        <v>0</v>
      </c>
      <c r="H112" s="107">
        <f t="shared" si="55"/>
        <v>0</v>
      </c>
      <c r="I112" s="107">
        <f t="shared" si="55"/>
        <v>0</v>
      </c>
      <c r="J112" s="107">
        <f t="shared" si="55"/>
        <v>0</v>
      </c>
      <c r="K112" s="107">
        <f t="shared" si="55"/>
        <v>0</v>
      </c>
      <c r="L112" s="107">
        <f t="shared" si="55"/>
        <v>0</v>
      </c>
      <c r="M112" s="107">
        <f t="shared" si="55"/>
        <v>0</v>
      </c>
      <c r="N112" s="107">
        <f t="shared" si="55"/>
        <v>0</v>
      </c>
      <c r="O112" s="107">
        <f t="shared" si="55"/>
        <v>0</v>
      </c>
      <c r="P112" s="23"/>
      <c r="Q112" s="28">
        <f>SUM(E112:O112)</f>
        <v>0</v>
      </c>
      <c r="R112" s="18"/>
      <c r="S112" s="18"/>
      <c r="T112" s="18"/>
      <c r="U112" s="18"/>
      <c r="V112" s="18"/>
      <c r="W112" s="18"/>
      <c r="X112" s="18"/>
      <c r="Y112" s="18"/>
      <c r="Z112" s="18"/>
    </row>
    <row r="113" spans="2:26" x14ac:dyDescent="0.2">
      <c r="B113" s="64"/>
      <c r="C113" s="18"/>
      <c r="E113" s="65"/>
      <c r="F113" s="65"/>
      <c r="G113" s="65"/>
      <c r="H113" s="65"/>
      <c r="I113" s="65"/>
      <c r="J113" s="65"/>
      <c r="K113" s="65"/>
      <c r="L113" s="65"/>
      <c r="M113" s="65"/>
      <c r="N113" s="65"/>
      <c r="O113" s="65"/>
      <c r="P113" s="23"/>
      <c r="Q113" s="23"/>
      <c r="R113" s="18"/>
      <c r="S113" s="18"/>
      <c r="T113" s="18"/>
      <c r="U113" s="18"/>
      <c r="V113" s="18"/>
      <c r="W113" s="18"/>
      <c r="X113" s="18"/>
      <c r="Y113" s="18"/>
      <c r="Z113" s="18"/>
    </row>
    <row r="114" spans="2:26" x14ac:dyDescent="0.2">
      <c r="B114" s="35" t="s">
        <v>46</v>
      </c>
      <c r="C114" s="18"/>
      <c r="E114" s="61">
        <f t="shared" ref="E114:O114" si="56">E91+E97+E109+E110+E112</f>
        <v>0</v>
      </c>
      <c r="F114" s="61">
        <f t="shared" si="56"/>
        <v>0</v>
      </c>
      <c r="G114" s="61">
        <f t="shared" si="56"/>
        <v>0</v>
      </c>
      <c r="H114" s="61">
        <f t="shared" si="56"/>
        <v>0</v>
      </c>
      <c r="I114" s="61">
        <f t="shared" si="56"/>
        <v>0</v>
      </c>
      <c r="J114" s="61">
        <f t="shared" si="56"/>
        <v>0</v>
      </c>
      <c r="K114" s="61">
        <f t="shared" si="56"/>
        <v>0</v>
      </c>
      <c r="L114" s="61">
        <f t="shared" si="56"/>
        <v>0</v>
      </c>
      <c r="M114" s="61">
        <f t="shared" si="56"/>
        <v>0</v>
      </c>
      <c r="N114" s="61">
        <f t="shared" si="56"/>
        <v>0</v>
      </c>
      <c r="O114" s="61">
        <f t="shared" si="56"/>
        <v>0</v>
      </c>
      <c r="P114" s="23"/>
      <c r="Q114" s="28">
        <f>SUM(E114:O114)</f>
        <v>0</v>
      </c>
      <c r="R114" s="18"/>
      <c r="S114" s="18"/>
      <c r="T114" s="18"/>
      <c r="U114" s="18"/>
      <c r="V114" s="18"/>
      <c r="W114" s="18"/>
      <c r="X114" s="18"/>
      <c r="Y114" s="18"/>
      <c r="Z114" s="18"/>
    </row>
    <row r="115" spans="2:26" x14ac:dyDescent="0.2">
      <c r="B115" s="20"/>
      <c r="C115" s="18"/>
      <c r="E115" s="70"/>
      <c r="F115" s="70"/>
      <c r="G115" s="70"/>
      <c r="H115" s="70"/>
      <c r="I115" s="70"/>
      <c r="J115" s="70"/>
      <c r="K115" s="70"/>
      <c r="L115" s="70"/>
      <c r="M115" s="70"/>
      <c r="N115" s="70"/>
      <c r="O115" s="70"/>
      <c r="P115" s="18"/>
      <c r="Q115" s="23"/>
      <c r="R115" s="18"/>
      <c r="S115" s="18"/>
      <c r="T115" s="18"/>
      <c r="U115" s="18"/>
      <c r="V115" s="18"/>
      <c r="W115" s="18"/>
      <c r="X115" s="18"/>
      <c r="Y115" s="18"/>
      <c r="Z115" s="18"/>
    </row>
    <row r="116" spans="2:26" x14ac:dyDescent="0.2">
      <c r="B116" s="25" t="s">
        <v>50</v>
      </c>
      <c r="C116" s="18"/>
      <c r="E116" s="34" t="s">
        <v>70</v>
      </c>
      <c r="F116" s="18"/>
      <c r="G116" s="18"/>
      <c r="H116" s="18"/>
      <c r="I116" s="18"/>
      <c r="J116" s="18"/>
      <c r="K116" s="18"/>
      <c r="L116" s="18"/>
      <c r="M116" s="18"/>
      <c r="N116" s="18"/>
      <c r="O116" s="18"/>
      <c r="P116" s="18"/>
      <c r="Q116" s="23"/>
      <c r="R116" s="18"/>
      <c r="S116" s="18"/>
      <c r="T116" s="18"/>
      <c r="U116" s="18"/>
      <c r="V116" s="18"/>
      <c r="W116" s="18"/>
      <c r="X116" s="18"/>
      <c r="Y116" s="18"/>
      <c r="Z116" s="18"/>
    </row>
    <row r="117" spans="2:26" x14ac:dyDescent="0.2">
      <c r="B117" s="13"/>
      <c r="C117" s="18"/>
      <c r="E117" s="18"/>
      <c r="F117" s="18"/>
      <c r="G117" s="18"/>
      <c r="H117" s="18"/>
      <c r="I117" s="18"/>
      <c r="J117" s="18"/>
      <c r="K117" s="18"/>
      <c r="L117" s="18"/>
      <c r="M117" s="18"/>
      <c r="N117" s="18"/>
      <c r="O117" s="18"/>
      <c r="P117" s="18"/>
      <c r="Q117" s="23"/>
      <c r="R117" s="18"/>
      <c r="S117" s="18"/>
      <c r="T117" s="18"/>
      <c r="U117" s="18"/>
      <c r="V117" s="18"/>
      <c r="W117" s="18"/>
      <c r="X117" s="18"/>
      <c r="Y117" s="18"/>
      <c r="Z117" s="18"/>
    </row>
    <row r="118" spans="2:26" x14ac:dyDescent="0.2">
      <c r="B118" s="29" t="s">
        <v>52</v>
      </c>
      <c r="C118" s="30"/>
      <c r="D118" s="74"/>
      <c r="E118" s="54">
        <f t="shared" ref="E118:O118" si="57">E65</f>
        <v>1</v>
      </c>
      <c r="F118" s="54">
        <f t="shared" si="57"/>
        <v>1</v>
      </c>
      <c r="G118" s="54">
        <f t="shared" si="57"/>
        <v>1</v>
      </c>
      <c r="H118" s="54">
        <f t="shared" si="57"/>
        <v>1</v>
      </c>
      <c r="I118" s="54">
        <f t="shared" si="57"/>
        <v>1</v>
      </c>
      <c r="J118" s="54">
        <f t="shared" si="57"/>
        <v>1</v>
      </c>
      <c r="K118" s="54">
        <f t="shared" si="57"/>
        <v>1</v>
      </c>
      <c r="L118" s="54">
        <f t="shared" si="57"/>
        <v>1</v>
      </c>
      <c r="M118" s="54">
        <f t="shared" si="57"/>
        <v>1</v>
      </c>
      <c r="N118" s="54">
        <f t="shared" si="57"/>
        <v>1</v>
      </c>
      <c r="O118" s="54" t="str">
        <f t="shared" si="57"/>
        <v>-</v>
      </c>
      <c r="P118" s="18"/>
      <c r="Q118" s="23"/>
      <c r="R118" s="18"/>
      <c r="S118" s="18"/>
      <c r="T118" s="18"/>
      <c r="U118" s="18"/>
      <c r="V118" s="18"/>
      <c r="W118" s="18"/>
      <c r="X118" s="18"/>
      <c r="Y118" s="18"/>
      <c r="Z118" s="18"/>
    </row>
    <row r="119" spans="2:26" x14ac:dyDescent="0.2">
      <c r="B119" s="29" t="s">
        <v>53</v>
      </c>
      <c r="C119" s="30"/>
      <c r="D119" s="74"/>
      <c r="E119" s="55">
        <f>IFERROR(E114*E118,"-")</f>
        <v>0</v>
      </c>
      <c r="F119" s="55">
        <f t="shared" ref="F119" si="58">IFERROR(F114*F118,"-")</f>
        <v>0</v>
      </c>
      <c r="G119" s="55">
        <f t="shared" ref="G119" si="59">IFERROR(G114*G118,"-")</f>
        <v>0</v>
      </c>
      <c r="H119" s="55">
        <f t="shared" ref="H119" si="60">IFERROR(H114*H118,"-")</f>
        <v>0</v>
      </c>
      <c r="I119" s="55">
        <f t="shared" ref="I119" si="61">IFERROR(I114*I118,"-")</f>
        <v>0</v>
      </c>
      <c r="J119" s="55">
        <f t="shared" ref="J119" si="62">IFERROR(J114*J118,"-")</f>
        <v>0</v>
      </c>
      <c r="K119" s="55">
        <f t="shared" ref="K119" si="63">IFERROR(K114*K118,"-")</f>
        <v>0</v>
      </c>
      <c r="L119" s="55">
        <f t="shared" ref="L119" si="64">IFERROR(L114*L118,"-")</f>
        <v>0</v>
      </c>
      <c r="M119" s="55">
        <f t="shared" ref="M119" si="65">IFERROR(M114*M118,"-")</f>
        <v>0</v>
      </c>
      <c r="N119" s="55">
        <f t="shared" ref="N119" si="66">IFERROR(N114*N118,"-")</f>
        <v>0</v>
      </c>
      <c r="O119" s="55" t="str">
        <f t="shared" ref="O119" si="67">IFERROR(O114*O118,"-")</f>
        <v>-</v>
      </c>
      <c r="P119" s="23"/>
      <c r="Q119" s="28">
        <f>SUM(E119:O119)</f>
        <v>0</v>
      </c>
      <c r="R119" s="18"/>
      <c r="S119" s="18"/>
      <c r="T119" s="18"/>
      <c r="U119" s="18"/>
      <c r="V119" s="18"/>
      <c r="W119" s="18"/>
      <c r="X119" s="18"/>
      <c r="Y119" s="18"/>
      <c r="Z119" s="18"/>
    </row>
    <row r="120" spans="2:26" x14ac:dyDescent="0.2">
      <c r="B120" s="13"/>
      <c r="C120" s="18"/>
      <c r="E120" s="23"/>
      <c r="F120" s="23"/>
      <c r="G120" s="23"/>
      <c r="H120" s="23"/>
      <c r="I120" s="23"/>
      <c r="J120" s="23"/>
      <c r="K120" s="23"/>
      <c r="L120" s="23"/>
      <c r="M120" s="23"/>
      <c r="N120" s="23"/>
      <c r="O120" s="23"/>
      <c r="P120" s="23"/>
      <c r="Q120" s="23"/>
      <c r="R120" s="18"/>
      <c r="S120" s="18"/>
      <c r="T120" s="18"/>
      <c r="U120" s="18"/>
      <c r="V120" s="18"/>
      <c r="W120" s="18"/>
      <c r="X120" s="18"/>
      <c r="Y120" s="18"/>
      <c r="Z120" s="18"/>
    </row>
    <row r="121" spans="2:26" x14ac:dyDescent="0.2">
      <c r="B121" s="25" t="s">
        <v>54</v>
      </c>
      <c r="C121" s="18"/>
      <c r="E121" s="33">
        <f>SUM(E119:O119)</f>
        <v>0</v>
      </c>
      <c r="F121" s="123" t="s">
        <v>55</v>
      </c>
      <c r="G121" s="23"/>
      <c r="H121" s="23"/>
      <c r="I121" s="23"/>
      <c r="J121" s="23"/>
      <c r="K121" s="23"/>
      <c r="L121" s="23"/>
      <c r="M121" s="23"/>
      <c r="N121" s="23"/>
      <c r="O121" s="23"/>
      <c r="P121" s="23"/>
      <c r="Q121" s="23"/>
      <c r="R121" s="18"/>
      <c r="S121" s="18"/>
      <c r="T121" s="18"/>
      <c r="U121" s="18"/>
      <c r="V121" s="18"/>
      <c r="W121" s="18"/>
      <c r="X121" s="18"/>
      <c r="Y121" s="18"/>
      <c r="Z121" s="18"/>
    </row>
    <row r="122" spans="2:26" x14ac:dyDescent="0.2">
      <c r="B122" s="20"/>
      <c r="C122" s="18"/>
      <c r="E122" s="70"/>
      <c r="F122" s="70"/>
      <c r="G122" s="70"/>
      <c r="H122" s="70"/>
      <c r="I122" s="70"/>
      <c r="J122" s="70"/>
      <c r="K122" s="70"/>
      <c r="L122" s="70"/>
      <c r="M122" s="70"/>
      <c r="N122" s="70"/>
      <c r="O122" s="70"/>
      <c r="P122" s="23"/>
      <c r="Q122" s="23"/>
      <c r="R122" s="18"/>
      <c r="S122" s="18"/>
      <c r="T122" s="18"/>
      <c r="U122" s="18"/>
      <c r="V122" s="18"/>
      <c r="W122" s="18"/>
      <c r="X122" s="18"/>
      <c r="Y122" s="18"/>
      <c r="Z122" s="18"/>
    </row>
    <row r="123" spans="2:26" x14ac:dyDescent="0.2">
      <c r="B123" s="35" t="s">
        <v>56</v>
      </c>
      <c r="C123" s="18"/>
      <c r="E123" s="28">
        <f>SUM(E124:E126)</f>
        <v>0</v>
      </c>
      <c r="F123" s="28">
        <f t="shared" ref="F123:O123" si="68">SUM(F124:F126)</f>
        <v>0</v>
      </c>
      <c r="G123" s="28">
        <f t="shared" si="68"/>
        <v>0</v>
      </c>
      <c r="H123" s="28">
        <f t="shared" si="68"/>
        <v>0</v>
      </c>
      <c r="I123" s="28">
        <f t="shared" si="68"/>
        <v>0</v>
      </c>
      <c r="J123" s="28">
        <f t="shared" si="68"/>
        <v>0</v>
      </c>
      <c r="K123" s="28">
        <f t="shared" si="68"/>
        <v>0</v>
      </c>
      <c r="L123" s="28">
        <f t="shared" si="68"/>
        <v>0</v>
      </c>
      <c r="M123" s="28">
        <f t="shared" si="68"/>
        <v>0</v>
      </c>
      <c r="N123" s="28">
        <f t="shared" si="68"/>
        <v>0</v>
      </c>
      <c r="O123" s="28">
        <f t="shared" si="68"/>
        <v>0</v>
      </c>
      <c r="P123" s="23"/>
      <c r="Q123" s="28">
        <f>SUM(E123:O123)</f>
        <v>0</v>
      </c>
      <c r="R123" s="18"/>
      <c r="S123" s="18"/>
      <c r="T123" s="18"/>
      <c r="U123" s="18"/>
      <c r="V123" s="18"/>
      <c r="W123" s="18"/>
      <c r="X123" s="18"/>
      <c r="Y123" s="18"/>
      <c r="Z123" s="18"/>
    </row>
    <row r="124" spans="2:26" x14ac:dyDescent="0.2">
      <c r="B124" s="29" t="s">
        <v>57</v>
      </c>
      <c r="C124" s="30"/>
      <c r="D124" s="74" t="s">
        <v>158</v>
      </c>
      <c r="E124" s="45"/>
      <c r="F124" s="45"/>
      <c r="G124" s="45"/>
      <c r="H124" s="45"/>
      <c r="I124" s="45"/>
      <c r="J124" s="45"/>
      <c r="K124" s="45"/>
      <c r="L124" s="45"/>
      <c r="M124" s="45"/>
      <c r="N124" s="45"/>
      <c r="O124" s="45"/>
      <c r="P124" s="23"/>
      <c r="Q124" s="28">
        <f>SUM(E124:O124)</f>
        <v>0</v>
      </c>
      <c r="R124" s="18"/>
      <c r="S124" s="18"/>
      <c r="T124" s="18"/>
      <c r="U124" s="18"/>
      <c r="V124" s="18"/>
      <c r="W124" s="18"/>
      <c r="X124" s="18"/>
      <c r="Y124" s="18"/>
      <c r="Z124" s="18"/>
    </row>
    <row r="125" spans="2:26" x14ac:dyDescent="0.2">
      <c r="B125" s="29" t="s">
        <v>58</v>
      </c>
      <c r="C125" s="30"/>
      <c r="D125" s="74" t="s">
        <v>158</v>
      </c>
      <c r="E125" s="45"/>
      <c r="F125" s="45"/>
      <c r="G125" s="45"/>
      <c r="H125" s="45"/>
      <c r="I125" s="45"/>
      <c r="J125" s="45"/>
      <c r="K125" s="45"/>
      <c r="L125" s="45"/>
      <c r="M125" s="45"/>
      <c r="N125" s="45"/>
      <c r="O125" s="45"/>
      <c r="P125" s="23"/>
      <c r="Q125" s="28">
        <f>SUM(E125:O125)</f>
        <v>0</v>
      </c>
      <c r="R125" s="18"/>
      <c r="S125" s="18"/>
      <c r="T125" s="18"/>
      <c r="U125" s="18"/>
      <c r="V125" s="18"/>
      <c r="W125" s="18"/>
      <c r="X125" s="18"/>
      <c r="Y125" s="18"/>
      <c r="Z125" s="18"/>
    </row>
    <row r="126" spans="2:26" x14ac:dyDescent="0.2">
      <c r="B126" s="29" t="s">
        <v>59</v>
      </c>
      <c r="C126" s="30"/>
      <c r="D126" s="74" t="s">
        <v>158</v>
      </c>
      <c r="E126" s="45"/>
      <c r="F126" s="45"/>
      <c r="G126" s="45"/>
      <c r="H126" s="45"/>
      <c r="I126" s="45"/>
      <c r="J126" s="45"/>
      <c r="K126" s="45"/>
      <c r="L126" s="45"/>
      <c r="M126" s="45"/>
      <c r="N126" s="45"/>
      <c r="O126" s="45"/>
      <c r="P126" s="23"/>
      <c r="Q126" s="28">
        <f>SUM(E126:O126)</f>
        <v>0</v>
      </c>
      <c r="R126" s="18"/>
      <c r="S126" s="18"/>
      <c r="T126" s="18"/>
      <c r="U126" s="18"/>
      <c r="V126" s="18"/>
      <c r="W126" s="18"/>
      <c r="X126" s="18"/>
      <c r="Y126" s="18"/>
      <c r="Z126" s="18"/>
    </row>
    <row r="127" spans="2:26" x14ac:dyDescent="0.2">
      <c r="B127" s="13"/>
      <c r="C127" s="18"/>
      <c r="E127" s="23"/>
      <c r="F127" s="23"/>
      <c r="G127" s="23"/>
      <c r="H127" s="23"/>
      <c r="I127" s="23"/>
      <c r="J127" s="23"/>
      <c r="K127" s="23"/>
      <c r="L127" s="23"/>
      <c r="M127" s="23"/>
      <c r="N127" s="23"/>
      <c r="O127" s="23"/>
      <c r="P127" s="23"/>
      <c r="Q127" s="23"/>
      <c r="R127" s="18"/>
      <c r="S127" s="18"/>
      <c r="T127" s="18"/>
      <c r="U127" s="18"/>
      <c r="V127" s="18"/>
      <c r="W127" s="18"/>
      <c r="X127" s="18"/>
      <c r="Y127" s="18"/>
      <c r="Z127" s="18"/>
    </row>
    <row r="128" spans="2:26" x14ac:dyDescent="0.2">
      <c r="B128" s="71" t="s">
        <v>60</v>
      </c>
      <c r="C128" s="18"/>
      <c r="E128" s="55">
        <f>IFERROR(E123*E118,"-")</f>
        <v>0</v>
      </c>
      <c r="F128" s="55">
        <f t="shared" ref="F128:O128" si="69">IFERROR(F123*F118,"-")</f>
        <v>0</v>
      </c>
      <c r="G128" s="55">
        <f t="shared" si="69"/>
        <v>0</v>
      </c>
      <c r="H128" s="55">
        <f t="shared" si="69"/>
        <v>0</v>
      </c>
      <c r="I128" s="55">
        <f t="shared" si="69"/>
        <v>0</v>
      </c>
      <c r="J128" s="55">
        <f t="shared" si="69"/>
        <v>0</v>
      </c>
      <c r="K128" s="55">
        <f t="shared" si="69"/>
        <v>0</v>
      </c>
      <c r="L128" s="55">
        <f t="shared" si="69"/>
        <v>0</v>
      </c>
      <c r="M128" s="55">
        <f t="shared" si="69"/>
        <v>0</v>
      </c>
      <c r="N128" s="55">
        <f t="shared" si="69"/>
        <v>0</v>
      </c>
      <c r="O128" s="55" t="str">
        <f t="shared" si="69"/>
        <v>-</v>
      </c>
      <c r="P128" s="23"/>
      <c r="Q128" s="28">
        <f t="shared" ref="Q128:Q133" si="70">SUM(E128:O128)</f>
        <v>0</v>
      </c>
      <c r="R128" s="18"/>
      <c r="S128" s="18"/>
      <c r="T128" s="18"/>
      <c r="U128" s="18"/>
      <c r="V128" s="18"/>
      <c r="W128" s="18"/>
      <c r="X128" s="18"/>
      <c r="Y128" s="18"/>
      <c r="Z128" s="18"/>
    </row>
    <row r="129" spans="2:26" x14ac:dyDescent="0.2">
      <c r="B129" s="13"/>
      <c r="C129" s="18"/>
      <c r="E129" s="23"/>
      <c r="F129" s="23"/>
      <c r="G129" s="23"/>
      <c r="H129" s="23"/>
      <c r="I129" s="23"/>
      <c r="J129" s="23"/>
      <c r="K129" s="23"/>
      <c r="L129" s="23"/>
      <c r="M129" s="23"/>
      <c r="N129" s="23"/>
      <c r="O129" s="23"/>
      <c r="P129" s="23"/>
      <c r="Q129" s="23"/>
      <c r="R129" s="18"/>
      <c r="S129" s="18"/>
      <c r="T129" s="18"/>
      <c r="U129" s="18"/>
      <c r="V129" s="18"/>
      <c r="W129" s="18"/>
      <c r="X129" s="18"/>
      <c r="Y129" s="18"/>
      <c r="Z129" s="18"/>
    </row>
    <row r="130" spans="2:26" x14ac:dyDescent="0.2">
      <c r="B130" s="25" t="s">
        <v>61</v>
      </c>
      <c r="C130" s="18"/>
      <c r="E130" s="33">
        <f>SUM(E128:O128)</f>
        <v>0</v>
      </c>
      <c r="F130" s="123" t="s">
        <v>55</v>
      </c>
      <c r="G130" s="23"/>
      <c r="H130" s="23"/>
      <c r="I130" s="23"/>
      <c r="J130" s="23"/>
      <c r="K130" s="23"/>
      <c r="L130" s="23"/>
      <c r="M130" s="23"/>
      <c r="N130" s="23"/>
      <c r="O130" s="23"/>
      <c r="P130" s="23"/>
      <c r="Q130" s="23"/>
      <c r="R130" s="18"/>
      <c r="S130" s="18"/>
      <c r="T130" s="18"/>
      <c r="U130" s="18"/>
      <c r="V130" s="18"/>
      <c r="W130" s="18"/>
      <c r="X130" s="18"/>
      <c r="Y130" s="18"/>
      <c r="Z130" s="18"/>
    </row>
    <row r="131" spans="2:26" x14ac:dyDescent="0.2">
      <c r="B131" s="13"/>
      <c r="C131" s="18"/>
      <c r="E131" s="23"/>
      <c r="F131" s="23"/>
      <c r="G131" s="23"/>
      <c r="H131" s="23"/>
      <c r="I131" s="23"/>
      <c r="J131" s="23"/>
      <c r="K131" s="23"/>
      <c r="L131" s="23"/>
      <c r="M131" s="23"/>
      <c r="N131" s="23"/>
      <c r="O131" s="23"/>
      <c r="P131" s="23"/>
      <c r="Q131" s="23"/>
      <c r="R131" s="18"/>
      <c r="S131" s="18"/>
      <c r="T131" s="18"/>
      <c r="U131" s="18"/>
      <c r="V131" s="18"/>
      <c r="W131" s="18"/>
      <c r="X131" s="18"/>
      <c r="Y131" s="18"/>
      <c r="Z131" s="18"/>
    </row>
    <row r="132" spans="2:26" x14ac:dyDescent="0.2">
      <c r="B132" s="35" t="s">
        <v>62</v>
      </c>
      <c r="C132" s="18"/>
      <c r="E132" s="28">
        <f>E114+E123</f>
        <v>0</v>
      </c>
      <c r="F132" s="28">
        <f t="shared" ref="F132:O132" si="71">F114+F123</f>
        <v>0</v>
      </c>
      <c r="G132" s="28">
        <f t="shared" si="71"/>
        <v>0</v>
      </c>
      <c r="H132" s="28">
        <f t="shared" si="71"/>
        <v>0</v>
      </c>
      <c r="I132" s="28">
        <f t="shared" si="71"/>
        <v>0</v>
      </c>
      <c r="J132" s="28">
        <f t="shared" si="71"/>
        <v>0</v>
      </c>
      <c r="K132" s="28">
        <f t="shared" si="71"/>
        <v>0</v>
      </c>
      <c r="L132" s="28">
        <f t="shared" si="71"/>
        <v>0</v>
      </c>
      <c r="M132" s="28">
        <f t="shared" si="71"/>
        <v>0</v>
      </c>
      <c r="N132" s="28">
        <f t="shared" si="71"/>
        <v>0</v>
      </c>
      <c r="O132" s="28">
        <f t="shared" si="71"/>
        <v>0</v>
      </c>
      <c r="P132" s="23"/>
      <c r="Q132" s="28">
        <f t="shared" si="70"/>
        <v>0</v>
      </c>
      <c r="R132" s="18"/>
      <c r="S132" s="18"/>
      <c r="T132" s="18"/>
      <c r="U132" s="18"/>
      <c r="V132" s="18"/>
      <c r="W132" s="18"/>
      <c r="X132" s="18"/>
      <c r="Y132" s="18"/>
      <c r="Z132" s="18"/>
    </row>
    <row r="133" spans="2:26" x14ac:dyDescent="0.2">
      <c r="B133" s="29" t="s">
        <v>63</v>
      </c>
      <c r="C133" s="18"/>
      <c r="E133" s="55">
        <f>IFERROR(E132*E118,"-")</f>
        <v>0</v>
      </c>
      <c r="F133" s="55">
        <f t="shared" ref="F133:O133" si="72">IFERROR(F132*F118,"-")</f>
        <v>0</v>
      </c>
      <c r="G133" s="55">
        <f t="shared" si="72"/>
        <v>0</v>
      </c>
      <c r="H133" s="55">
        <f t="shared" si="72"/>
        <v>0</v>
      </c>
      <c r="I133" s="55">
        <f t="shared" si="72"/>
        <v>0</v>
      </c>
      <c r="J133" s="55">
        <f t="shared" si="72"/>
        <v>0</v>
      </c>
      <c r="K133" s="55">
        <f t="shared" si="72"/>
        <v>0</v>
      </c>
      <c r="L133" s="55">
        <f t="shared" si="72"/>
        <v>0</v>
      </c>
      <c r="M133" s="55">
        <f t="shared" si="72"/>
        <v>0</v>
      </c>
      <c r="N133" s="55">
        <f t="shared" si="72"/>
        <v>0</v>
      </c>
      <c r="O133" s="55" t="str">
        <f t="shared" si="72"/>
        <v>-</v>
      </c>
      <c r="P133" s="23"/>
      <c r="Q133" s="28">
        <f t="shared" si="70"/>
        <v>0</v>
      </c>
      <c r="R133" s="18"/>
      <c r="S133" s="18"/>
      <c r="T133" s="18"/>
      <c r="U133" s="18"/>
      <c r="V133" s="18"/>
      <c r="W133" s="18"/>
      <c r="X133" s="18"/>
      <c r="Y133" s="18"/>
      <c r="Z133" s="18"/>
    </row>
    <row r="134" spans="2:26" x14ac:dyDescent="0.2">
      <c r="C134" s="18"/>
      <c r="E134" s="23"/>
      <c r="F134" s="23"/>
      <c r="G134" s="23"/>
      <c r="H134" s="23"/>
      <c r="I134" s="23"/>
      <c r="J134" s="23"/>
      <c r="K134" s="23"/>
      <c r="L134" s="23"/>
      <c r="M134" s="23"/>
      <c r="N134" s="23"/>
      <c r="O134" s="23"/>
      <c r="P134" s="23"/>
      <c r="Q134" s="23"/>
      <c r="R134" s="18"/>
      <c r="S134" s="18"/>
      <c r="T134" s="18"/>
      <c r="U134" s="18"/>
      <c r="V134" s="18"/>
      <c r="W134" s="18"/>
      <c r="X134" s="18"/>
      <c r="Y134" s="18"/>
      <c r="Z134" s="18"/>
    </row>
    <row r="135" spans="2:26" x14ac:dyDescent="0.2">
      <c r="B135" s="32" t="s">
        <v>71</v>
      </c>
      <c r="C135" s="18"/>
      <c r="E135" s="33">
        <f>SUM(E133:O133)</f>
        <v>0</v>
      </c>
      <c r="F135" s="123" t="s">
        <v>55</v>
      </c>
      <c r="G135" s="23"/>
      <c r="H135" s="23"/>
      <c r="I135" s="23"/>
      <c r="J135" s="23"/>
      <c r="K135" s="23"/>
      <c r="L135" s="23"/>
      <c r="M135" s="23"/>
      <c r="N135" s="23"/>
      <c r="O135" s="23"/>
      <c r="P135" s="23"/>
      <c r="Q135" s="23"/>
      <c r="R135" s="18"/>
      <c r="S135" s="18"/>
      <c r="T135" s="18"/>
      <c r="U135" s="18"/>
      <c r="V135" s="18"/>
      <c r="W135" s="18"/>
      <c r="X135" s="18"/>
      <c r="Y135" s="18"/>
      <c r="Z135" s="18"/>
    </row>
    <row r="136" spans="2:26" x14ac:dyDescent="0.2">
      <c r="C136" s="18"/>
      <c r="E136" s="23"/>
      <c r="F136" s="23"/>
      <c r="G136" s="23"/>
      <c r="H136" s="23"/>
      <c r="I136" s="23"/>
      <c r="J136" s="23"/>
      <c r="K136" s="23"/>
      <c r="L136" s="23"/>
      <c r="M136" s="23"/>
      <c r="N136" s="23"/>
      <c r="O136" s="23"/>
      <c r="P136" s="23"/>
      <c r="Q136" s="23"/>
      <c r="R136" s="18"/>
      <c r="S136" s="18"/>
      <c r="T136" s="18"/>
      <c r="U136" s="18"/>
      <c r="V136" s="18"/>
      <c r="W136" s="18"/>
      <c r="X136" s="18"/>
      <c r="Y136" s="18"/>
      <c r="Z136" s="18"/>
    </row>
    <row r="137" spans="2:26" x14ac:dyDescent="0.2">
      <c r="B137" s="88" t="s">
        <v>65</v>
      </c>
      <c r="C137" s="18"/>
      <c r="D137" s="18"/>
      <c r="E137" s="62"/>
      <c r="F137" s="62"/>
      <c r="G137" s="62"/>
      <c r="H137" s="62"/>
      <c r="I137" s="62"/>
      <c r="J137" s="62"/>
      <c r="K137" s="62"/>
      <c r="L137" s="62"/>
      <c r="M137" s="62"/>
      <c r="N137" s="62"/>
      <c r="O137" s="62"/>
      <c r="P137" s="23"/>
      <c r="Q137" s="28">
        <f>SUM(E137:O137)</f>
        <v>0</v>
      </c>
      <c r="R137" s="18"/>
      <c r="S137" s="18"/>
      <c r="T137" s="18"/>
      <c r="U137" s="18"/>
      <c r="V137" s="18"/>
      <c r="W137" s="18"/>
      <c r="X137" s="18"/>
      <c r="Y137" s="18"/>
      <c r="Z137" s="18"/>
    </row>
    <row r="138" spans="2:26" x14ac:dyDescent="0.2">
      <c r="C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2:26" x14ac:dyDescent="0.2"/>
    <row r="140" spans="2:26" x14ac:dyDescent="0.2"/>
  </sheetData>
  <mergeCells count="1">
    <mergeCell ref="E2:G2"/>
  </mergeCells>
  <conditionalFormatting sqref="B70:B86">
    <cfRule type="expression" dxfId="10" priority="5">
      <formula>$E$2="NEAIZPILDĪT"</formula>
    </cfRule>
  </conditionalFormatting>
  <conditionalFormatting sqref="B5:Q80">
    <cfRule type="expression" dxfId="9" priority="3">
      <formula>$E$2="NEAIZPILDĪT"</formula>
    </cfRule>
  </conditionalFormatting>
  <conditionalFormatting sqref="B87:Q137">
    <cfRule type="expression" dxfId="8" priority="7">
      <formula>$E$2="NEAIZPILDĪT"</formula>
    </cfRule>
  </conditionalFormatting>
  <conditionalFormatting sqref="C81:Q82 C83:D86 O85:Q85">
    <cfRule type="expression" dxfId="7" priority="6">
      <formula>$E$2="NEAIZPILDĪT"</formula>
    </cfRule>
  </conditionalFormatting>
  <conditionalFormatting sqref="E2:G2">
    <cfRule type="cellIs" dxfId="6" priority="9" operator="equal">
      <formula>"DO NOT COMPLETE"</formula>
    </cfRule>
  </conditionalFormatting>
  <conditionalFormatting sqref="E86:Q86">
    <cfRule type="expression" dxfId="5" priority="1">
      <formula>$E$2="NEAIZPILDĪT"</formula>
    </cfRule>
  </conditionalFormatting>
  <conditionalFormatting sqref="O83:P84 E83:N85">
    <cfRule type="expression" dxfId="4" priority="4">
      <formula>$E$2="NEAIZPILDĪT"</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14491-B8DF-4B97-BD49-60E9AD5A0FF5}">
  <sheetPr>
    <tabColor theme="9" tint="0.59999389629810485"/>
  </sheetPr>
  <dimension ref="A1:EA214"/>
  <sheetViews>
    <sheetView topLeftCell="A9" zoomScale="85" zoomScaleNormal="85" zoomScaleSheetLayoutView="100" workbookViewId="0">
      <selection activeCell="W68" sqref="W68"/>
    </sheetView>
  </sheetViews>
  <sheetFormatPr defaultColWidth="8.85546875" defaultRowHeight="12" outlineLevelRow="1" outlineLevelCol="1" x14ac:dyDescent="0.2"/>
  <cols>
    <col min="1" max="1" width="5" style="1" customWidth="1"/>
    <col min="2" max="2" width="36.140625" style="1" customWidth="1"/>
    <col min="3" max="3" width="8.5703125" style="1" customWidth="1"/>
    <col min="4" max="6" width="11.5703125" style="1" customWidth="1"/>
    <col min="7" max="7" width="33.7109375" style="1" customWidth="1"/>
    <col min="8" max="8" width="12.140625" style="1" customWidth="1"/>
    <col min="9" max="9" width="11" style="1" customWidth="1"/>
    <col min="10" max="10" width="12.42578125" style="1" customWidth="1"/>
    <col min="11" max="11" width="13.7109375" style="1" customWidth="1"/>
    <col min="12" max="12" width="15.28515625" style="1" customWidth="1"/>
    <col min="13" max="13" width="5.7109375" style="1" customWidth="1"/>
    <col min="14" max="14" width="8.85546875" style="118" hidden="1" customWidth="1" outlineLevel="1"/>
    <col min="15" max="15" width="3.28515625" style="1" customWidth="1" collapsed="1"/>
    <col min="16" max="20" width="8.85546875" style="1"/>
    <col min="21" max="21" width="8.85546875" style="1" customWidth="1"/>
    <col min="22" max="25" width="8.85546875" style="1"/>
    <col min="26" max="26" width="8.85546875" style="1" customWidth="1"/>
    <col min="27" max="16384" width="8.85546875" style="1"/>
  </cols>
  <sheetData>
    <row r="1" spans="2:131" x14ac:dyDescent="0.2">
      <c r="N1" s="164"/>
    </row>
    <row r="2" spans="2:131" ht="15" x14ac:dyDescent="0.25">
      <c r="B2" s="200" t="s">
        <v>110</v>
      </c>
      <c r="C2" s="200"/>
      <c r="D2" s="200"/>
      <c r="E2" s="200"/>
      <c r="F2" s="200"/>
      <c r="G2" s="200"/>
      <c r="H2" s="200"/>
      <c r="I2" s="200"/>
      <c r="J2" s="200"/>
      <c r="K2" s="200"/>
      <c r="L2" s="200"/>
      <c r="N2" s="164"/>
    </row>
    <row r="3" spans="2:131" x14ac:dyDescent="0.2">
      <c r="N3" s="164"/>
      <c r="P3" s="195"/>
      <c r="Q3" s="195"/>
      <c r="R3" s="195"/>
      <c r="S3" s="195"/>
      <c r="T3" s="195"/>
      <c r="U3" s="195"/>
      <c r="V3" s="195"/>
      <c r="W3" s="195"/>
      <c r="X3" s="195"/>
      <c r="Y3" s="195"/>
      <c r="Z3" s="195"/>
      <c r="AA3" s="195"/>
      <c r="AB3" s="195"/>
      <c r="AC3" s="195"/>
      <c r="AD3" s="195"/>
      <c r="AE3" s="195"/>
      <c r="AF3" s="195"/>
      <c r="AG3" s="195"/>
      <c r="AH3" s="195"/>
      <c r="AI3" s="195"/>
      <c r="AJ3" s="195"/>
      <c r="AK3" s="195"/>
      <c r="AL3" s="195"/>
    </row>
    <row r="4" spans="2:131" ht="15" customHeight="1" x14ac:dyDescent="0.2">
      <c r="B4" s="207" t="s">
        <v>111</v>
      </c>
      <c r="C4" s="208"/>
      <c r="D4" s="208"/>
      <c r="E4" s="208"/>
      <c r="F4" s="208"/>
      <c r="G4" s="208"/>
      <c r="H4" s="208"/>
      <c r="I4" s="208"/>
      <c r="J4" s="208"/>
      <c r="K4" s="208"/>
      <c r="L4" s="209"/>
      <c r="N4" s="165" t="s">
        <v>162</v>
      </c>
      <c r="P4" s="195"/>
      <c r="Q4" s="195"/>
      <c r="R4" s="195"/>
      <c r="S4" s="195"/>
      <c r="T4" s="195"/>
      <c r="U4" s="195"/>
      <c r="V4" s="195"/>
      <c r="W4" s="195"/>
      <c r="X4" s="195"/>
      <c r="Y4" s="195"/>
      <c r="Z4" s="195"/>
      <c r="AA4" s="195"/>
      <c r="AB4" s="195"/>
      <c r="AC4" s="195"/>
      <c r="AD4" s="195"/>
      <c r="AE4" s="195"/>
      <c r="AF4" s="195"/>
      <c r="AG4" s="195"/>
      <c r="AH4" s="195"/>
      <c r="AI4" s="195"/>
      <c r="AJ4" s="195"/>
      <c r="AK4" s="195"/>
      <c r="AL4" s="195"/>
    </row>
    <row r="5" spans="2:131" ht="46.5" customHeight="1" outlineLevel="1" x14ac:dyDescent="0.2">
      <c r="B5" s="9" t="s">
        <v>112</v>
      </c>
      <c r="C5" s="9" t="s">
        <v>113</v>
      </c>
      <c r="D5" s="9" t="s">
        <v>114</v>
      </c>
      <c r="E5" s="9" t="s">
        <v>115</v>
      </c>
      <c r="F5" s="9" t="s">
        <v>116</v>
      </c>
      <c r="G5" s="9" t="s">
        <v>117</v>
      </c>
      <c r="H5" s="9" t="s">
        <v>118</v>
      </c>
      <c r="I5" s="9" t="s">
        <v>119</v>
      </c>
      <c r="J5" s="9" t="s">
        <v>120</v>
      </c>
      <c r="K5" s="9" t="s">
        <v>121</v>
      </c>
      <c r="L5" s="9" t="s">
        <v>122</v>
      </c>
      <c r="N5" s="165" t="s">
        <v>162</v>
      </c>
      <c r="P5" s="195"/>
      <c r="Q5" s="195"/>
      <c r="R5" s="195"/>
      <c r="S5" s="118"/>
      <c r="T5" s="118"/>
      <c r="U5" s="118"/>
      <c r="V5" s="118"/>
      <c r="W5" s="118"/>
      <c r="X5" s="195"/>
      <c r="Y5" s="195"/>
      <c r="Z5" s="195"/>
      <c r="AA5" s="195"/>
      <c r="AB5" s="195"/>
      <c r="AC5" s="195"/>
      <c r="AD5" s="195"/>
      <c r="AE5" s="195"/>
      <c r="AF5" s="195"/>
      <c r="AG5" s="195"/>
      <c r="AH5" s="195"/>
      <c r="AI5" s="195"/>
      <c r="AJ5" s="195"/>
      <c r="AK5" s="195"/>
      <c r="AL5" s="195"/>
    </row>
    <row r="6" spans="2:131" s="2" customFormat="1" outlineLevel="1" x14ac:dyDescent="0.2">
      <c r="B6" s="192" t="s">
        <v>123</v>
      </c>
      <c r="C6" s="193"/>
      <c r="D6" s="193"/>
      <c r="E6" s="193"/>
      <c r="F6" s="193"/>
      <c r="G6" s="193"/>
      <c r="H6" s="193"/>
      <c r="I6" s="193"/>
      <c r="J6" s="193"/>
      <c r="K6" s="193"/>
      <c r="L6" s="194"/>
      <c r="M6" s="1"/>
      <c r="N6" s="165" t="s">
        <v>162</v>
      </c>
      <c r="O6" s="1"/>
      <c r="P6" s="195"/>
      <c r="Q6" s="195"/>
      <c r="R6" s="195"/>
      <c r="S6" s="118"/>
      <c r="T6" s="118"/>
      <c r="U6" s="118"/>
      <c r="V6" s="118"/>
      <c r="W6" s="118"/>
      <c r="X6" s="195"/>
      <c r="Y6" s="195"/>
      <c r="Z6" s="195"/>
      <c r="AA6" s="195"/>
      <c r="AB6" s="195"/>
      <c r="AC6" s="195"/>
      <c r="AD6" s="195"/>
      <c r="AE6" s="195"/>
      <c r="AF6" s="195"/>
      <c r="AG6" s="195"/>
      <c r="AH6" s="195"/>
      <c r="AI6" s="195"/>
      <c r="AJ6" s="195"/>
      <c r="AK6" s="195"/>
      <c r="AL6" s="195"/>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row>
    <row r="7" spans="2:131" ht="12.75" customHeight="1" outlineLevel="1" x14ac:dyDescent="0.2">
      <c r="B7" s="166" t="s">
        <v>25</v>
      </c>
      <c r="C7" s="90"/>
      <c r="D7" s="167"/>
      <c r="E7" s="167"/>
      <c r="F7" s="168">
        <f t="shared" ref="F7:F16" si="0">D7*E7</f>
        <v>0</v>
      </c>
      <c r="G7" s="169"/>
      <c r="H7" s="170"/>
      <c r="I7" s="188"/>
      <c r="J7" s="172">
        <f t="shared" ref="J7:J16" si="1">1-I7</f>
        <v>1</v>
      </c>
      <c r="K7" s="188"/>
      <c r="L7" s="173">
        <f t="shared" ref="L7:L16" si="2">H7*J7</f>
        <v>0</v>
      </c>
      <c r="N7" s="165" t="s">
        <v>162</v>
      </c>
      <c r="P7" s="195"/>
      <c r="Q7" s="195"/>
      <c r="R7" s="195"/>
      <c r="S7" s="118"/>
      <c r="T7" s="118"/>
      <c r="U7" s="118"/>
      <c r="V7" s="118"/>
      <c r="W7" s="118"/>
      <c r="X7" s="195"/>
      <c r="Y7" s="195"/>
      <c r="Z7" s="195"/>
      <c r="AA7" s="195"/>
      <c r="AB7" s="195"/>
      <c r="AC7" s="195"/>
      <c r="AD7" s="195"/>
      <c r="AE7" s="195"/>
      <c r="AF7" s="195"/>
      <c r="AG7" s="195"/>
      <c r="AH7" s="195"/>
      <c r="AI7" s="195"/>
      <c r="AJ7" s="195"/>
      <c r="AK7" s="195"/>
      <c r="AL7" s="195"/>
    </row>
    <row r="8" spans="2:131" ht="12.75" customHeight="1" outlineLevel="1" x14ac:dyDescent="0.2">
      <c r="B8" s="166" t="s">
        <v>25</v>
      </c>
      <c r="C8" s="90"/>
      <c r="D8" s="167"/>
      <c r="E8" s="167"/>
      <c r="F8" s="168">
        <f t="shared" si="0"/>
        <v>0</v>
      </c>
      <c r="G8" s="169"/>
      <c r="H8" s="170"/>
      <c r="I8" s="188"/>
      <c r="J8" s="172">
        <f t="shared" si="1"/>
        <v>1</v>
      </c>
      <c r="K8" s="188"/>
      <c r="L8" s="173">
        <f t="shared" si="2"/>
        <v>0</v>
      </c>
      <c r="N8" s="165" t="s">
        <v>162</v>
      </c>
      <c r="P8" s="195"/>
      <c r="Q8" s="195"/>
      <c r="R8" s="195"/>
      <c r="S8" s="118"/>
      <c r="T8" s="118">
        <v>1</v>
      </c>
      <c r="U8" s="118" t="s">
        <v>124</v>
      </c>
      <c r="V8" s="118"/>
      <c r="W8" s="118"/>
      <c r="X8" s="195"/>
      <c r="Y8" s="195"/>
      <c r="Z8" s="195"/>
      <c r="AA8" s="195"/>
      <c r="AB8" s="195"/>
      <c r="AC8" s="195"/>
      <c r="AD8" s="195"/>
      <c r="AE8" s="195"/>
      <c r="AF8" s="195"/>
      <c r="AG8" s="195"/>
      <c r="AH8" s="195"/>
      <c r="AI8" s="195"/>
      <c r="AJ8" s="195"/>
      <c r="AK8" s="195"/>
      <c r="AL8" s="195"/>
    </row>
    <row r="9" spans="2:131" ht="12.75" customHeight="1" outlineLevel="1" x14ac:dyDescent="0.2">
      <c r="B9" s="166" t="s">
        <v>25</v>
      </c>
      <c r="C9" s="90"/>
      <c r="D9" s="167"/>
      <c r="E9" s="167"/>
      <c r="F9" s="168">
        <f t="shared" si="0"/>
        <v>0</v>
      </c>
      <c r="G9" s="169"/>
      <c r="H9" s="170"/>
      <c r="I9" s="188"/>
      <c r="J9" s="172">
        <f t="shared" si="1"/>
        <v>1</v>
      </c>
      <c r="K9" s="188"/>
      <c r="L9" s="173">
        <f t="shared" si="2"/>
        <v>0</v>
      </c>
      <c r="N9" s="165" t="s">
        <v>162</v>
      </c>
      <c r="P9" s="195"/>
      <c r="Q9" s="195"/>
      <c r="R9" s="195"/>
      <c r="S9" s="118"/>
      <c r="T9" s="118">
        <v>2</v>
      </c>
      <c r="U9" s="118" t="s">
        <v>125</v>
      </c>
      <c r="V9" s="118"/>
      <c r="W9" s="118"/>
      <c r="X9" s="195"/>
      <c r="Y9" s="195"/>
      <c r="Z9" s="195"/>
      <c r="AA9" s="195"/>
      <c r="AB9" s="195"/>
      <c r="AC9" s="195"/>
      <c r="AD9" s="195"/>
      <c r="AE9" s="195"/>
      <c r="AF9" s="195"/>
      <c r="AG9" s="195"/>
      <c r="AH9" s="195"/>
      <c r="AI9" s="195"/>
      <c r="AJ9" s="195"/>
      <c r="AK9" s="195"/>
      <c r="AL9" s="195"/>
    </row>
    <row r="10" spans="2:131" ht="12.75" customHeight="1" outlineLevel="1" x14ac:dyDescent="0.2">
      <c r="B10" s="166" t="s">
        <v>25</v>
      </c>
      <c r="C10" s="90"/>
      <c r="D10" s="167"/>
      <c r="E10" s="167"/>
      <c r="F10" s="168">
        <f t="shared" si="0"/>
        <v>0</v>
      </c>
      <c r="G10" s="169"/>
      <c r="H10" s="170"/>
      <c r="I10" s="188"/>
      <c r="J10" s="172">
        <f t="shared" si="1"/>
        <v>1</v>
      </c>
      <c r="K10" s="188"/>
      <c r="L10" s="173">
        <f t="shared" si="2"/>
        <v>0</v>
      </c>
      <c r="N10" s="165" t="s">
        <v>162</v>
      </c>
      <c r="P10" s="195"/>
      <c r="Q10" s="195"/>
      <c r="R10" s="195"/>
      <c r="S10" s="118"/>
      <c r="T10" s="118">
        <v>3</v>
      </c>
      <c r="U10" s="118" t="s">
        <v>126</v>
      </c>
      <c r="V10" s="118"/>
      <c r="W10" s="118"/>
      <c r="X10" s="195"/>
      <c r="Y10" s="195"/>
      <c r="Z10" s="195"/>
      <c r="AA10" s="195"/>
      <c r="AB10" s="195"/>
      <c r="AC10" s="195"/>
      <c r="AD10" s="195"/>
      <c r="AE10" s="195"/>
      <c r="AF10" s="195"/>
      <c r="AG10" s="195"/>
      <c r="AH10" s="195"/>
      <c r="AI10" s="195"/>
      <c r="AJ10" s="195"/>
      <c r="AK10" s="195"/>
      <c r="AL10" s="195"/>
    </row>
    <row r="11" spans="2:131" ht="12.75" customHeight="1" outlineLevel="1" x14ac:dyDescent="0.2">
      <c r="B11" s="166" t="s">
        <v>25</v>
      </c>
      <c r="C11" s="90"/>
      <c r="D11" s="167"/>
      <c r="E11" s="167"/>
      <c r="F11" s="168">
        <f t="shared" si="0"/>
        <v>0</v>
      </c>
      <c r="G11" s="169"/>
      <c r="H11" s="170"/>
      <c r="I11" s="188"/>
      <c r="J11" s="172">
        <f t="shared" si="1"/>
        <v>1</v>
      </c>
      <c r="K11" s="188"/>
      <c r="L11" s="173">
        <f t="shared" si="2"/>
        <v>0</v>
      </c>
      <c r="N11" s="165" t="s">
        <v>162</v>
      </c>
      <c r="P11" s="195"/>
      <c r="Q11" s="195"/>
      <c r="R11" s="195"/>
      <c r="S11" s="118"/>
      <c r="T11" s="118"/>
      <c r="U11" s="118" t="s">
        <v>127</v>
      </c>
      <c r="V11" s="118"/>
      <c r="W11" s="118"/>
      <c r="X11" s="195"/>
      <c r="Y11" s="195"/>
      <c r="Z11" s="195"/>
      <c r="AA11" s="195"/>
      <c r="AB11" s="195"/>
      <c r="AC11" s="195"/>
      <c r="AD11" s="195"/>
      <c r="AE11" s="195"/>
      <c r="AF11" s="195"/>
      <c r="AG11" s="195"/>
      <c r="AH11" s="195"/>
      <c r="AI11" s="195"/>
      <c r="AJ11" s="195"/>
      <c r="AK11" s="195"/>
      <c r="AL11" s="195"/>
    </row>
    <row r="12" spans="2:131" ht="12.75" customHeight="1" outlineLevel="1" x14ac:dyDescent="0.2">
      <c r="B12" s="166" t="s">
        <v>25</v>
      </c>
      <c r="C12" s="90"/>
      <c r="D12" s="167"/>
      <c r="E12" s="167"/>
      <c r="F12" s="168">
        <f t="shared" si="0"/>
        <v>0</v>
      </c>
      <c r="G12" s="169"/>
      <c r="H12" s="170"/>
      <c r="I12" s="188"/>
      <c r="J12" s="172">
        <f t="shared" si="1"/>
        <v>1</v>
      </c>
      <c r="K12" s="188"/>
      <c r="L12" s="173">
        <f t="shared" si="2"/>
        <v>0</v>
      </c>
      <c r="N12" s="165" t="s">
        <v>162</v>
      </c>
      <c r="P12" s="195"/>
      <c r="Q12" s="195"/>
      <c r="R12" s="195"/>
      <c r="S12" s="118"/>
      <c r="T12" s="118"/>
      <c r="U12" s="118"/>
      <c r="V12" s="118"/>
      <c r="W12" s="118"/>
      <c r="X12" s="195"/>
      <c r="Y12" s="195"/>
      <c r="Z12" s="195"/>
      <c r="AA12" s="195"/>
      <c r="AB12" s="195"/>
      <c r="AC12" s="195"/>
      <c r="AD12" s="195"/>
      <c r="AE12" s="195"/>
      <c r="AF12" s="195"/>
      <c r="AG12" s="195"/>
      <c r="AH12" s="195"/>
      <c r="AI12" s="195"/>
      <c r="AJ12" s="195"/>
      <c r="AK12" s="195"/>
      <c r="AL12" s="195"/>
    </row>
    <row r="13" spans="2:131" ht="12.75" customHeight="1" outlineLevel="1" x14ac:dyDescent="0.2">
      <c r="B13" s="166" t="s">
        <v>25</v>
      </c>
      <c r="C13" s="90"/>
      <c r="D13" s="167"/>
      <c r="E13" s="167"/>
      <c r="F13" s="168">
        <f t="shared" si="0"/>
        <v>0</v>
      </c>
      <c r="G13" s="169"/>
      <c r="H13" s="170"/>
      <c r="I13" s="188"/>
      <c r="J13" s="172">
        <f t="shared" si="1"/>
        <v>1</v>
      </c>
      <c r="K13" s="188"/>
      <c r="L13" s="173">
        <f t="shared" si="2"/>
        <v>0</v>
      </c>
      <c r="N13" s="165" t="s">
        <v>162</v>
      </c>
      <c r="P13" s="195"/>
      <c r="Q13" s="195"/>
      <c r="R13" s="195"/>
      <c r="S13" s="118"/>
      <c r="T13" s="118"/>
      <c r="U13" s="118"/>
      <c r="V13" s="118"/>
      <c r="W13" s="118"/>
      <c r="X13" s="195"/>
      <c r="Y13" s="195"/>
      <c r="Z13" s="195"/>
      <c r="AA13" s="195"/>
      <c r="AB13" s="195"/>
      <c r="AC13" s="195"/>
      <c r="AD13" s="195"/>
      <c r="AE13" s="195"/>
      <c r="AF13" s="195"/>
      <c r="AG13" s="195"/>
      <c r="AH13" s="195"/>
      <c r="AI13" s="195"/>
      <c r="AJ13" s="195"/>
      <c r="AK13" s="195"/>
      <c r="AL13" s="195"/>
    </row>
    <row r="14" spans="2:131" ht="12.75" customHeight="1" outlineLevel="1" x14ac:dyDescent="0.2">
      <c r="B14" s="166" t="s">
        <v>25</v>
      </c>
      <c r="C14" s="90"/>
      <c r="D14" s="167"/>
      <c r="E14" s="167"/>
      <c r="F14" s="168">
        <f t="shared" si="0"/>
        <v>0</v>
      </c>
      <c r="G14" s="169"/>
      <c r="H14" s="170"/>
      <c r="I14" s="188"/>
      <c r="J14" s="172">
        <f t="shared" si="1"/>
        <v>1</v>
      </c>
      <c r="K14" s="188"/>
      <c r="L14" s="173">
        <f t="shared" si="2"/>
        <v>0</v>
      </c>
      <c r="N14" s="165" t="s">
        <v>162</v>
      </c>
      <c r="P14" s="195"/>
      <c r="Q14" s="195"/>
      <c r="R14" s="195"/>
      <c r="S14" s="118"/>
      <c r="T14" s="118"/>
      <c r="U14" s="118"/>
      <c r="V14" s="118"/>
      <c r="W14" s="118"/>
      <c r="X14" s="195"/>
      <c r="Y14" s="195"/>
      <c r="Z14" s="195"/>
      <c r="AA14" s="195"/>
      <c r="AB14" s="195"/>
      <c r="AC14" s="195"/>
      <c r="AD14" s="195"/>
      <c r="AE14" s="195"/>
      <c r="AF14" s="195"/>
      <c r="AG14" s="195"/>
      <c r="AH14" s="195"/>
      <c r="AI14" s="195"/>
      <c r="AJ14" s="195"/>
      <c r="AK14" s="195"/>
      <c r="AL14" s="195"/>
    </row>
    <row r="15" spans="2:131" ht="12.75" customHeight="1" outlineLevel="1" x14ac:dyDescent="0.2">
      <c r="B15" s="166" t="s">
        <v>25</v>
      </c>
      <c r="C15" s="90"/>
      <c r="D15" s="167"/>
      <c r="E15" s="167"/>
      <c r="F15" s="168">
        <f t="shared" si="0"/>
        <v>0</v>
      </c>
      <c r="G15" s="169"/>
      <c r="H15" s="170"/>
      <c r="I15" s="188"/>
      <c r="J15" s="172">
        <f t="shared" si="1"/>
        <v>1</v>
      </c>
      <c r="K15" s="188"/>
      <c r="L15" s="173">
        <f t="shared" si="2"/>
        <v>0</v>
      </c>
      <c r="N15" s="165" t="s">
        <v>162</v>
      </c>
      <c r="P15" s="195"/>
      <c r="Q15" s="195"/>
      <c r="R15" s="195"/>
      <c r="S15" s="118"/>
      <c r="T15" s="118"/>
      <c r="U15" s="118"/>
      <c r="V15" s="118"/>
      <c r="W15" s="118"/>
      <c r="X15" s="195"/>
      <c r="Y15" s="195"/>
      <c r="Z15" s="195"/>
      <c r="AA15" s="195"/>
      <c r="AB15" s="195"/>
      <c r="AC15" s="195"/>
      <c r="AD15" s="195"/>
      <c r="AE15" s="195"/>
      <c r="AF15" s="195"/>
      <c r="AG15" s="195"/>
      <c r="AH15" s="195"/>
      <c r="AI15" s="195"/>
      <c r="AJ15" s="195"/>
      <c r="AK15" s="195"/>
      <c r="AL15" s="195"/>
    </row>
    <row r="16" spans="2:131" ht="12.75" customHeight="1" outlineLevel="1" x14ac:dyDescent="0.2">
      <c r="B16" s="166" t="s">
        <v>25</v>
      </c>
      <c r="C16" s="90"/>
      <c r="D16" s="167"/>
      <c r="E16" s="167"/>
      <c r="F16" s="168">
        <f t="shared" si="0"/>
        <v>0</v>
      </c>
      <c r="G16" s="169"/>
      <c r="H16" s="170"/>
      <c r="I16" s="188"/>
      <c r="J16" s="172">
        <f t="shared" si="1"/>
        <v>1</v>
      </c>
      <c r="K16" s="188"/>
      <c r="L16" s="173">
        <f t="shared" si="2"/>
        <v>0</v>
      </c>
      <c r="N16" s="165" t="s">
        <v>162</v>
      </c>
      <c r="P16" s="195"/>
      <c r="Q16" s="195"/>
      <c r="R16" s="195"/>
      <c r="S16" s="118"/>
      <c r="T16" s="118"/>
      <c r="U16" s="118"/>
      <c r="V16" s="118"/>
      <c r="W16" s="118"/>
      <c r="X16" s="195"/>
      <c r="Y16" s="195"/>
      <c r="Z16" s="195"/>
      <c r="AA16" s="195"/>
      <c r="AB16" s="195"/>
      <c r="AC16" s="195"/>
      <c r="AD16" s="195"/>
      <c r="AE16" s="195"/>
      <c r="AF16" s="195"/>
      <c r="AG16" s="195"/>
      <c r="AH16" s="195"/>
      <c r="AI16" s="195"/>
      <c r="AJ16" s="195"/>
      <c r="AK16" s="195"/>
      <c r="AL16" s="195"/>
    </row>
    <row r="17" spans="2:131" ht="12.75" customHeight="1" outlineLevel="1" x14ac:dyDescent="0.2">
      <c r="B17" s="174"/>
      <c r="C17" s="175"/>
      <c r="D17" s="175"/>
      <c r="E17" s="175"/>
      <c r="F17" s="175"/>
      <c r="G17" s="174" t="s">
        <v>128</v>
      </c>
      <c r="H17" s="176">
        <f>SUM(H7:H16)</f>
        <v>0</v>
      </c>
      <c r="I17" s="188"/>
      <c r="J17" s="188"/>
      <c r="K17" s="188"/>
      <c r="L17" s="176">
        <f>SUM(L7:L16)</f>
        <v>0</v>
      </c>
      <c r="N17" s="165" t="s">
        <v>162</v>
      </c>
      <c r="P17" s="195"/>
      <c r="Q17" s="195"/>
      <c r="R17" s="195"/>
      <c r="S17" s="118"/>
      <c r="T17" s="118"/>
      <c r="U17" s="118"/>
      <c r="V17" s="118"/>
      <c r="W17" s="118"/>
      <c r="X17" s="195"/>
      <c r="Y17" s="195"/>
      <c r="Z17" s="195"/>
      <c r="AA17" s="195"/>
      <c r="AB17" s="195"/>
      <c r="AC17" s="195"/>
      <c r="AD17" s="195"/>
      <c r="AE17" s="195"/>
      <c r="AF17" s="195"/>
      <c r="AG17" s="195"/>
      <c r="AH17" s="195"/>
      <c r="AI17" s="195"/>
      <c r="AJ17" s="195"/>
      <c r="AK17" s="195"/>
      <c r="AL17" s="195"/>
    </row>
    <row r="18" spans="2:131" s="2" customFormat="1" outlineLevel="1" x14ac:dyDescent="0.2">
      <c r="B18" s="192" t="s">
        <v>129</v>
      </c>
      <c r="C18" s="193"/>
      <c r="D18" s="193"/>
      <c r="E18" s="193"/>
      <c r="F18" s="193"/>
      <c r="G18" s="193"/>
      <c r="H18" s="193"/>
      <c r="I18" s="193"/>
      <c r="J18" s="193"/>
      <c r="K18" s="193"/>
      <c r="L18" s="194"/>
      <c r="M18" s="1"/>
      <c r="N18" s="165" t="s">
        <v>162</v>
      </c>
      <c r="O18" s="1"/>
      <c r="P18" s="195"/>
      <c r="Q18" s="195"/>
      <c r="R18" s="195"/>
      <c r="S18" s="118"/>
      <c r="T18" s="118"/>
      <c r="U18" s="118"/>
      <c r="V18" s="118"/>
      <c r="W18" s="118"/>
      <c r="X18" s="195"/>
      <c r="Y18" s="195"/>
      <c r="Z18" s="195"/>
      <c r="AA18" s="195"/>
      <c r="AB18" s="195"/>
      <c r="AC18" s="195"/>
      <c r="AD18" s="195"/>
      <c r="AE18" s="195"/>
      <c r="AF18" s="195"/>
      <c r="AG18" s="195"/>
      <c r="AH18" s="195"/>
      <c r="AI18" s="195"/>
      <c r="AJ18" s="195"/>
      <c r="AK18" s="195"/>
      <c r="AL18" s="195"/>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row>
    <row r="19" spans="2:131" outlineLevel="1" x14ac:dyDescent="0.2">
      <c r="B19" s="166" t="s">
        <v>25</v>
      </c>
      <c r="C19" s="90"/>
      <c r="D19" s="167"/>
      <c r="E19" s="167"/>
      <c r="F19" s="177">
        <f>D19*E19</f>
        <v>0</v>
      </c>
      <c r="G19" s="178"/>
      <c r="H19" s="179"/>
      <c r="I19" s="188"/>
      <c r="J19" s="181">
        <f>1-I19</f>
        <v>1</v>
      </c>
      <c r="K19" s="188"/>
      <c r="L19" s="28">
        <f>H19*J19</f>
        <v>0</v>
      </c>
      <c r="N19" s="165" t="s">
        <v>162</v>
      </c>
      <c r="P19" s="195"/>
      <c r="Q19" s="195"/>
      <c r="R19" s="195"/>
      <c r="S19" s="118"/>
      <c r="T19" s="118"/>
      <c r="U19" s="118"/>
      <c r="V19" s="118"/>
      <c r="W19" s="118"/>
      <c r="X19" s="195"/>
      <c r="Y19" s="195"/>
      <c r="Z19" s="195"/>
      <c r="AA19" s="195"/>
      <c r="AB19" s="195"/>
      <c r="AC19" s="195"/>
      <c r="AD19" s="195"/>
      <c r="AE19" s="195"/>
      <c r="AF19" s="195"/>
      <c r="AG19" s="195"/>
      <c r="AH19" s="195"/>
      <c r="AI19" s="195"/>
      <c r="AJ19" s="195"/>
      <c r="AK19" s="195"/>
      <c r="AL19" s="195"/>
    </row>
    <row r="20" spans="2:131" outlineLevel="1" x14ac:dyDescent="0.2">
      <c r="B20" s="166" t="s">
        <v>25</v>
      </c>
      <c r="C20" s="90"/>
      <c r="D20" s="167"/>
      <c r="E20" s="167"/>
      <c r="F20" s="177">
        <f t="shared" ref="F20:F28" si="3">D20*E20</f>
        <v>0</v>
      </c>
      <c r="G20" s="178"/>
      <c r="H20" s="179"/>
      <c r="I20" s="188"/>
      <c r="J20" s="181">
        <f t="shared" ref="J20:J28" si="4">1-I20</f>
        <v>1</v>
      </c>
      <c r="K20" s="188"/>
      <c r="L20" s="28">
        <f t="shared" ref="L20:L28" si="5">H20*J20</f>
        <v>0</v>
      </c>
      <c r="N20" s="165" t="s">
        <v>162</v>
      </c>
      <c r="P20" s="195"/>
      <c r="Q20" s="195"/>
      <c r="R20" s="195"/>
      <c r="S20" s="118"/>
      <c r="T20" s="118"/>
      <c r="U20" s="118"/>
      <c r="V20" s="118"/>
      <c r="W20" s="118"/>
      <c r="X20" s="195"/>
      <c r="Y20" s="195"/>
      <c r="Z20" s="195"/>
      <c r="AA20" s="195"/>
      <c r="AB20" s="195"/>
      <c r="AC20" s="195"/>
      <c r="AD20" s="195"/>
      <c r="AE20" s="195"/>
      <c r="AF20" s="195"/>
      <c r="AG20" s="195"/>
      <c r="AH20" s="195"/>
      <c r="AI20" s="195"/>
      <c r="AJ20" s="195"/>
      <c r="AK20" s="195"/>
      <c r="AL20" s="195"/>
    </row>
    <row r="21" spans="2:131" outlineLevel="1" x14ac:dyDescent="0.2">
      <c r="B21" s="166" t="s">
        <v>25</v>
      </c>
      <c r="C21" s="90"/>
      <c r="D21" s="167"/>
      <c r="E21" s="167"/>
      <c r="F21" s="177">
        <f t="shared" si="3"/>
        <v>0</v>
      </c>
      <c r="G21" s="178"/>
      <c r="H21" s="179"/>
      <c r="I21" s="188"/>
      <c r="J21" s="181">
        <f t="shared" si="4"/>
        <v>1</v>
      </c>
      <c r="K21" s="188"/>
      <c r="L21" s="28">
        <f t="shared" si="5"/>
        <v>0</v>
      </c>
      <c r="N21" s="165" t="s">
        <v>162</v>
      </c>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row>
    <row r="22" spans="2:131" ht="15" customHeight="1" outlineLevel="1" x14ac:dyDescent="0.2">
      <c r="B22" s="166" t="s">
        <v>25</v>
      </c>
      <c r="C22" s="90"/>
      <c r="D22" s="167"/>
      <c r="E22" s="167"/>
      <c r="F22" s="177">
        <f t="shared" si="3"/>
        <v>0</v>
      </c>
      <c r="G22" s="178"/>
      <c r="H22" s="179"/>
      <c r="I22" s="188"/>
      <c r="J22" s="181">
        <f t="shared" si="4"/>
        <v>1</v>
      </c>
      <c r="K22" s="188"/>
      <c r="L22" s="28">
        <f t="shared" si="5"/>
        <v>0</v>
      </c>
      <c r="N22" s="165" t="s">
        <v>162</v>
      </c>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row>
    <row r="23" spans="2:131" ht="15" customHeight="1" outlineLevel="1" x14ac:dyDescent="0.2">
      <c r="B23" s="166" t="s">
        <v>25</v>
      </c>
      <c r="C23" s="90"/>
      <c r="D23" s="167"/>
      <c r="E23" s="167"/>
      <c r="F23" s="177">
        <f t="shared" si="3"/>
        <v>0</v>
      </c>
      <c r="G23" s="178"/>
      <c r="H23" s="179"/>
      <c r="I23" s="188"/>
      <c r="J23" s="181">
        <f t="shared" si="4"/>
        <v>1</v>
      </c>
      <c r="K23" s="188"/>
      <c r="L23" s="28">
        <f t="shared" si="5"/>
        <v>0</v>
      </c>
      <c r="N23" s="165" t="s">
        <v>162</v>
      </c>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row>
    <row r="24" spans="2:131" ht="15" customHeight="1" outlineLevel="1" x14ac:dyDescent="0.2">
      <c r="B24" s="166" t="s">
        <v>25</v>
      </c>
      <c r="C24" s="90"/>
      <c r="D24" s="167"/>
      <c r="E24" s="167"/>
      <c r="F24" s="177">
        <f t="shared" si="3"/>
        <v>0</v>
      </c>
      <c r="G24" s="178"/>
      <c r="H24" s="179"/>
      <c r="I24" s="188"/>
      <c r="J24" s="181">
        <f t="shared" si="4"/>
        <v>1</v>
      </c>
      <c r="K24" s="188"/>
      <c r="L24" s="28">
        <f t="shared" si="5"/>
        <v>0</v>
      </c>
      <c r="N24" s="165" t="s">
        <v>162</v>
      </c>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row>
    <row r="25" spans="2:131" ht="15" customHeight="1" outlineLevel="1" x14ac:dyDescent="0.2">
      <c r="B25" s="166" t="s">
        <v>25</v>
      </c>
      <c r="C25" s="90"/>
      <c r="D25" s="167"/>
      <c r="E25" s="167"/>
      <c r="F25" s="177">
        <f t="shared" si="3"/>
        <v>0</v>
      </c>
      <c r="G25" s="178"/>
      <c r="H25" s="179"/>
      <c r="I25" s="188"/>
      <c r="J25" s="181">
        <f t="shared" si="4"/>
        <v>1</v>
      </c>
      <c r="K25" s="188"/>
      <c r="L25" s="28">
        <f t="shared" si="5"/>
        <v>0</v>
      </c>
      <c r="N25" s="165" t="s">
        <v>162</v>
      </c>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row>
    <row r="26" spans="2:131" ht="15" customHeight="1" outlineLevel="1" x14ac:dyDescent="0.2">
      <c r="B26" s="166" t="s">
        <v>25</v>
      </c>
      <c r="C26" s="90"/>
      <c r="D26" s="167"/>
      <c r="E26" s="167"/>
      <c r="F26" s="177">
        <f t="shared" si="3"/>
        <v>0</v>
      </c>
      <c r="G26" s="178"/>
      <c r="H26" s="179"/>
      <c r="I26" s="188"/>
      <c r="J26" s="181">
        <f t="shared" si="4"/>
        <v>1</v>
      </c>
      <c r="K26" s="188"/>
      <c r="L26" s="28">
        <f t="shared" si="5"/>
        <v>0</v>
      </c>
      <c r="N26" s="165" t="s">
        <v>162</v>
      </c>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row>
    <row r="27" spans="2:131" ht="15" customHeight="1" outlineLevel="1" x14ac:dyDescent="0.2">
      <c r="B27" s="166" t="s">
        <v>25</v>
      </c>
      <c r="C27" s="90"/>
      <c r="D27" s="167"/>
      <c r="E27" s="167"/>
      <c r="F27" s="177">
        <f t="shared" si="3"/>
        <v>0</v>
      </c>
      <c r="G27" s="178"/>
      <c r="H27" s="179"/>
      <c r="I27" s="188"/>
      <c r="J27" s="181">
        <f t="shared" si="4"/>
        <v>1</v>
      </c>
      <c r="K27" s="188"/>
      <c r="L27" s="28">
        <f t="shared" si="5"/>
        <v>0</v>
      </c>
      <c r="N27" s="165" t="s">
        <v>162</v>
      </c>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row>
    <row r="28" spans="2:131" outlineLevel="1" x14ac:dyDescent="0.2">
      <c r="B28" s="166" t="s">
        <v>25</v>
      </c>
      <c r="C28" s="90"/>
      <c r="D28" s="167"/>
      <c r="E28" s="167"/>
      <c r="F28" s="177">
        <f t="shared" si="3"/>
        <v>0</v>
      </c>
      <c r="G28" s="178"/>
      <c r="H28" s="179"/>
      <c r="I28" s="188"/>
      <c r="J28" s="181">
        <f t="shared" si="4"/>
        <v>1</v>
      </c>
      <c r="K28" s="188"/>
      <c r="L28" s="28">
        <f t="shared" si="5"/>
        <v>0</v>
      </c>
      <c r="N28" s="165" t="s">
        <v>162</v>
      </c>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row>
    <row r="29" spans="2:131" ht="12.75" customHeight="1" outlineLevel="1" x14ac:dyDescent="0.2">
      <c r="B29" s="204" t="s">
        <v>128</v>
      </c>
      <c r="C29" s="205"/>
      <c r="D29" s="205"/>
      <c r="E29" s="205"/>
      <c r="F29" s="205"/>
      <c r="G29" s="206"/>
      <c r="H29" s="176">
        <f>SUM(H19:H28)</f>
        <v>0</v>
      </c>
      <c r="I29" s="188"/>
      <c r="J29" s="188"/>
      <c r="K29" s="188"/>
      <c r="L29" s="176">
        <f>SUM(L19:L28)</f>
        <v>0</v>
      </c>
      <c r="N29" s="165" t="s">
        <v>162</v>
      </c>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row>
    <row r="30" spans="2:131" ht="15.75" customHeight="1" outlineLevel="1" x14ac:dyDescent="0.2">
      <c r="B30" s="210" t="s">
        <v>130</v>
      </c>
      <c r="C30" s="211"/>
      <c r="D30" s="211"/>
      <c r="E30" s="211"/>
      <c r="F30" s="211"/>
      <c r="G30" s="212"/>
      <c r="H30" s="182">
        <f>SUM(H17,H29)</f>
        <v>0</v>
      </c>
      <c r="I30" s="188"/>
      <c r="J30" s="188"/>
      <c r="K30" s="188"/>
      <c r="L30" s="182">
        <f t="shared" ref="L30" si="6">SUM(L17,L29)</f>
        <v>0</v>
      </c>
      <c r="N30" s="165" t="s">
        <v>162</v>
      </c>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row>
    <row r="31" spans="2:131" x14ac:dyDescent="0.2">
      <c r="B31" s="97"/>
      <c r="C31" s="97"/>
      <c r="N31" s="165" t="s">
        <v>162</v>
      </c>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row>
    <row r="32" spans="2:131" ht="15" customHeight="1" x14ac:dyDescent="0.2">
      <c r="B32" s="207" t="s">
        <v>131</v>
      </c>
      <c r="C32" s="208"/>
      <c r="D32" s="208"/>
      <c r="E32" s="208"/>
      <c r="F32" s="208"/>
      <c r="G32" s="208"/>
      <c r="H32" s="208"/>
      <c r="I32" s="208"/>
      <c r="J32" s="208"/>
      <c r="K32" s="208"/>
      <c r="L32" s="209"/>
      <c r="N32" s="165" t="s">
        <v>162</v>
      </c>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row>
    <row r="33" spans="2:131" ht="48.75" customHeight="1" outlineLevel="1" x14ac:dyDescent="0.2">
      <c r="B33" s="9" t="s">
        <v>112</v>
      </c>
      <c r="C33" s="9" t="s">
        <v>113</v>
      </c>
      <c r="D33" s="9" t="s">
        <v>114</v>
      </c>
      <c r="E33" s="9" t="s">
        <v>115</v>
      </c>
      <c r="F33" s="9" t="s">
        <v>116</v>
      </c>
      <c r="G33" s="9" t="s">
        <v>117</v>
      </c>
      <c r="H33" s="9" t="s">
        <v>118</v>
      </c>
      <c r="I33" s="9" t="s">
        <v>119</v>
      </c>
      <c r="J33" s="9" t="s">
        <v>120</v>
      </c>
      <c r="K33" s="9" t="s">
        <v>121</v>
      </c>
      <c r="L33" s="9" t="s">
        <v>122</v>
      </c>
      <c r="N33" s="165" t="s">
        <v>162</v>
      </c>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row>
    <row r="34" spans="2:131" s="2" customFormat="1" outlineLevel="1" x14ac:dyDescent="0.2">
      <c r="B34" s="192" t="s">
        <v>123</v>
      </c>
      <c r="C34" s="193"/>
      <c r="D34" s="193"/>
      <c r="E34" s="193"/>
      <c r="F34" s="193"/>
      <c r="G34" s="193"/>
      <c r="H34" s="193"/>
      <c r="I34" s="193"/>
      <c r="J34" s="193"/>
      <c r="K34" s="193"/>
      <c r="L34" s="194"/>
      <c r="M34" s="1"/>
      <c r="N34" s="165" t="s">
        <v>162</v>
      </c>
      <c r="O34" s="1"/>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row>
    <row r="35" spans="2:131" outlineLevel="1" x14ac:dyDescent="0.2">
      <c r="B35" s="166" t="s">
        <v>25</v>
      </c>
      <c r="C35" s="90"/>
      <c r="D35" s="167"/>
      <c r="E35" s="167"/>
      <c r="F35" s="168">
        <f t="shared" ref="F35:F44" si="7">D35*E35</f>
        <v>0</v>
      </c>
      <c r="G35" s="169"/>
      <c r="H35" s="170"/>
      <c r="I35" s="188"/>
      <c r="J35" s="172">
        <f t="shared" ref="J35:J44" si="8">1-I35</f>
        <v>1</v>
      </c>
      <c r="K35" s="188"/>
      <c r="L35" s="173">
        <f>H35*J35</f>
        <v>0</v>
      </c>
      <c r="N35" s="165" t="s">
        <v>162</v>
      </c>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row>
    <row r="36" spans="2:131" outlineLevel="1" x14ac:dyDescent="0.2">
      <c r="B36" s="166" t="s">
        <v>25</v>
      </c>
      <c r="C36" s="90"/>
      <c r="D36" s="167"/>
      <c r="E36" s="167"/>
      <c r="F36" s="168">
        <f t="shared" si="7"/>
        <v>0</v>
      </c>
      <c r="G36" s="169"/>
      <c r="H36" s="170"/>
      <c r="I36" s="188"/>
      <c r="J36" s="172">
        <f t="shared" si="8"/>
        <v>1</v>
      </c>
      <c r="K36" s="188"/>
      <c r="L36" s="173">
        <f t="shared" ref="L36:L44" si="9">H36*J36</f>
        <v>0</v>
      </c>
      <c r="N36" s="165" t="s">
        <v>162</v>
      </c>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row>
    <row r="37" spans="2:131" outlineLevel="1" x14ac:dyDescent="0.2">
      <c r="B37" s="166" t="s">
        <v>25</v>
      </c>
      <c r="C37" s="90"/>
      <c r="D37" s="167"/>
      <c r="E37" s="167"/>
      <c r="F37" s="168">
        <f t="shared" si="7"/>
        <v>0</v>
      </c>
      <c r="G37" s="169"/>
      <c r="H37" s="170"/>
      <c r="I37" s="188"/>
      <c r="J37" s="172">
        <f t="shared" si="8"/>
        <v>1</v>
      </c>
      <c r="K37" s="188"/>
      <c r="L37" s="173">
        <f t="shared" si="9"/>
        <v>0</v>
      </c>
      <c r="N37" s="165" t="s">
        <v>162</v>
      </c>
    </row>
    <row r="38" spans="2:131" outlineLevel="1" x14ac:dyDescent="0.2">
      <c r="B38" s="166" t="s">
        <v>25</v>
      </c>
      <c r="C38" s="90"/>
      <c r="D38" s="167"/>
      <c r="E38" s="167"/>
      <c r="F38" s="168">
        <f t="shared" si="7"/>
        <v>0</v>
      </c>
      <c r="G38" s="169"/>
      <c r="H38" s="170"/>
      <c r="I38" s="188"/>
      <c r="J38" s="172">
        <f t="shared" si="8"/>
        <v>1</v>
      </c>
      <c r="K38" s="188"/>
      <c r="L38" s="173">
        <f t="shared" si="9"/>
        <v>0</v>
      </c>
      <c r="N38" s="165" t="s">
        <v>162</v>
      </c>
    </row>
    <row r="39" spans="2:131" outlineLevel="1" x14ac:dyDescent="0.2">
      <c r="B39" s="166" t="s">
        <v>25</v>
      </c>
      <c r="C39" s="90"/>
      <c r="D39" s="167"/>
      <c r="E39" s="167"/>
      <c r="F39" s="168">
        <f t="shared" si="7"/>
        <v>0</v>
      </c>
      <c r="G39" s="169"/>
      <c r="H39" s="170"/>
      <c r="I39" s="188"/>
      <c r="J39" s="172">
        <f t="shared" si="8"/>
        <v>1</v>
      </c>
      <c r="K39" s="188"/>
      <c r="L39" s="173">
        <f t="shared" si="9"/>
        <v>0</v>
      </c>
      <c r="N39" s="165" t="s">
        <v>162</v>
      </c>
    </row>
    <row r="40" spans="2:131" outlineLevel="1" x14ac:dyDescent="0.2">
      <c r="B40" s="166" t="s">
        <v>25</v>
      </c>
      <c r="C40" s="90"/>
      <c r="D40" s="167"/>
      <c r="E40" s="167"/>
      <c r="F40" s="168">
        <f t="shared" si="7"/>
        <v>0</v>
      </c>
      <c r="G40" s="169"/>
      <c r="H40" s="170"/>
      <c r="I40" s="188"/>
      <c r="J40" s="172">
        <f t="shared" si="8"/>
        <v>1</v>
      </c>
      <c r="K40" s="188"/>
      <c r="L40" s="173">
        <f t="shared" si="9"/>
        <v>0</v>
      </c>
      <c r="N40" s="165" t="s">
        <v>162</v>
      </c>
    </row>
    <row r="41" spans="2:131" outlineLevel="1" x14ac:dyDescent="0.2">
      <c r="B41" s="166" t="s">
        <v>25</v>
      </c>
      <c r="C41" s="90"/>
      <c r="D41" s="167"/>
      <c r="E41" s="167"/>
      <c r="F41" s="168">
        <f t="shared" si="7"/>
        <v>0</v>
      </c>
      <c r="G41" s="169"/>
      <c r="H41" s="170"/>
      <c r="I41" s="188"/>
      <c r="J41" s="172">
        <f t="shared" si="8"/>
        <v>1</v>
      </c>
      <c r="K41" s="188"/>
      <c r="L41" s="173">
        <f t="shared" si="9"/>
        <v>0</v>
      </c>
      <c r="N41" s="165" t="s">
        <v>162</v>
      </c>
    </row>
    <row r="42" spans="2:131" outlineLevel="1" x14ac:dyDescent="0.2">
      <c r="B42" s="166" t="s">
        <v>25</v>
      </c>
      <c r="C42" s="90"/>
      <c r="D42" s="167"/>
      <c r="E42" s="167"/>
      <c r="F42" s="168">
        <f t="shared" si="7"/>
        <v>0</v>
      </c>
      <c r="G42" s="169"/>
      <c r="H42" s="170"/>
      <c r="I42" s="188"/>
      <c r="J42" s="172">
        <f t="shared" si="8"/>
        <v>1</v>
      </c>
      <c r="K42" s="188"/>
      <c r="L42" s="173">
        <f t="shared" si="9"/>
        <v>0</v>
      </c>
      <c r="N42" s="165" t="s">
        <v>162</v>
      </c>
    </row>
    <row r="43" spans="2:131" outlineLevel="1" x14ac:dyDescent="0.2">
      <c r="B43" s="166" t="s">
        <v>25</v>
      </c>
      <c r="C43" s="90"/>
      <c r="D43" s="167"/>
      <c r="E43" s="167"/>
      <c r="F43" s="168">
        <f t="shared" si="7"/>
        <v>0</v>
      </c>
      <c r="G43" s="169"/>
      <c r="H43" s="170"/>
      <c r="I43" s="188"/>
      <c r="J43" s="172">
        <f t="shared" si="8"/>
        <v>1</v>
      </c>
      <c r="K43" s="188"/>
      <c r="L43" s="173">
        <f t="shared" si="9"/>
        <v>0</v>
      </c>
      <c r="N43" s="165" t="s">
        <v>162</v>
      </c>
    </row>
    <row r="44" spans="2:131" outlineLevel="1" x14ac:dyDescent="0.2">
      <c r="B44" s="166" t="s">
        <v>25</v>
      </c>
      <c r="C44" s="90"/>
      <c r="D44" s="167"/>
      <c r="E44" s="167"/>
      <c r="F44" s="168">
        <f t="shared" si="7"/>
        <v>0</v>
      </c>
      <c r="G44" s="169"/>
      <c r="H44" s="170"/>
      <c r="I44" s="188"/>
      <c r="J44" s="172">
        <f t="shared" si="8"/>
        <v>1</v>
      </c>
      <c r="K44" s="188"/>
      <c r="L44" s="173">
        <f t="shared" si="9"/>
        <v>0</v>
      </c>
      <c r="N44" s="165" t="s">
        <v>162</v>
      </c>
    </row>
    <row r="45" spans="2:131" outlineLevel="1" x14ac:dyDescent="0.2">
      <c r="B45" s="174"/>
      <c r="C45" s="175"/>
      <c r="D45" s="175"/>
      <c r="E45" s="175"/>
      <c r="F45" s="175"/>
      <c r="G45" s="174" t="s">
        <v>128</v>
      </c>
      <c r="H45" s="176">
        <f>SUM(H35:H44)</f>
        <v>0</v>
      </c>
      <c r="I45" s="188"/>
      <c r="J45" s="188"/>
      <c r="K45" s="188"/>
      <c r="L45" s="176">
        <f>SUM(L35:L44)</f>
        <v>0</v>
      </c>
      <c r="N45" s="165" t="s">
        <v>162</v>
      </c>
    </row>
    <row r="46" spans="2:131" s="2" customFormat="1" outlineLevel="1" x14ac:dyDescent="0.2">
      <c r="B46" s="192" t="s">
        <v>129</v>
      </c>
      <c r="C46" s="193"/>
      <c r="D46" s="193"/>
      <c r="E46" s="193"/>
      <c r="F46" s="193"/>
      <c r="G46" s="193"/>
      <c r="H46" s="193"/>
      <c r="I46" s="193"/>
      <c r="J46" s="193"/>
      <c r="K46" s="193"/>
      <c r="L46" s="194"/>
      <c r="M46" s="1"/>
      <c r="N46" s="165" t="s">
        <v>162</v>
      </c>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row>
    <row r="47" spans="2:131" outlineLevel="1" x14ac:dyDescent="0.2">
      <c r="B47" s="166" t="s">
        <v>25</v>
      </c>
      <c r="C47" s="90"/>
      <c r="D47" s="167"/>
      <c r="E47" s="167"/>
      <c r="F47" s="177">
        <f>D47*E47</f>
        <v>0</v>
      </c>
      <c r="G47" s="178"/>
      <c r="H47" s="179"/>
      <c r="I47" s="188"/>
      <c r="J47" s="172">
        <f t="shared" ref="J47:J56" si="10">1-I47</f>
        <v>1</v>
      </c>
      <c r="K47" s="188"/>
      <c r="L47" s="28">
        <f>H47*J47</f>
        <v>0</v>
      </c>
      <c r="N47" s="165" t="s">
        <v>162</v>
      </c>
    </row>
    <row r="48" spans="2:131" outlineLevel="1" x14ac:dyDescent="0.2">
      <c r="B48" s="166" t="s">
        <v>25</v>
      </c>
      <c r="C48" s="90"/>
      <c r="D48" s="167"/>
      <c r="E48" s="167"/>
      <c r="F48" s="177">
        <f t="shared" ref="F48:F56" si="11">D48*E48</f>
        <v>0</v>
      </c>
      <c r="G48" s="178"/>
      <c r="H48" s="179"/>
      <c r="I48" s="188"/>
      <c r="J48" s="172">
        <f t="shared" si="10"/>
        <v>1</v>
      </c>
      <c r="K48" s="188"/>
      <c r="L48" s="28">
        <f t="shared" ref="L48:L56" si="12">H48*J48</f>
        <v>0</v>
      </c>
      <c r="N48" s="165" t="s">
        <v>162</v>
      </c>
    </row>
    <row r="49" spans="2:131" outlineLevel="1" x14ac:dyDescent="0.2">
      <c r="B49" s="166" t="s">
        <v>25</v>
      </c>
      <c r="C49" s="90"/>
      <c r="D49" s="167"/>
      <c r="E49" s="167"/>
      <c r="F49" s="177">
        <f t="shared" si="11"/>
        <v>0</v>
      </c>
      <c r="G49" s="178"/>
      <c r="H49" s="179"/>
      <c r="I49" s="188"/>
      <c r="J49" s="172">
        <f t="shared" si="10"/>
        <v>1</v>
      </c>
      <c r="K49" s="188"/>
      <c r="L49" s="28">
        <f t="shared" si="12"/>
        <v>0</v>
      </c>
      <c r="N49" s="165" t="s">
        <v>162</v>
      </c>
    </row>
    <row r="50" spans="2:131" outlineLevel="1" x14ac:dyDescent="0.2">
      <c r="B50" s="166" t="s">
        <v>25</v>
      </c>
      <c r="C50" s="90"/>
      <c r="D50" s="167"/>
      <c r="E50" s="167"/>
      <c r="F50" s="177">
        <f t="shared" si="11"/>
        <v>0</v>
      </c>
      <c r="G50" s="178"/>
      <c r="H50" s="179"/>
      <c r="I50" s="188"/>
      <c r="J50" s="172">
        <f t="shared" si="10"/>
        <v>1</v>
      </c>
      <c r="K50" s="188"/>
      <c r="L50" s="28">
        <f t="shared" si="12"/>
        <v>0</v>
      </c>
      <c r="N50" s="165" t="s">
        <v>162</v>
      </c>
    </row>
    <row r="51" spans="2:131" outlineLevel="1" x14ac:dyDescent="0.2">
      <c r="B51" s="166" t="s">
        <v>25</v>
      </c>
      <c r="C51" s="90"/>
      <c r="D51" s="167"/>
      <c r="E51" s="167"/>
      <c r="F51" s="177">
        <f t="shared" si="11"/>
        <v>0</v>
      </c>
      <c r="G51" s="178"/>
      <c r="H51" s="179"/>
      <c r="I51" s="188"/>
      <c r="J51" s="172">
        <f t="shared" si="10"/>
        <v>1</v>
      </c>
      <c r="K51" s="188"/>
      <c r="L51" s="28">
        <f t="shared" si="12"/>
        <v>0</v>
      </c>
      <c r="N51" s="165" t="s">
        <v>162</v>
      </c>
    </row>
    <row r="52" spans="2:131" outlineLevel="1" x14ac:dyDescent="0.2">
      <c r="B52" s="166" t="s">
        <v>25</v>
      </c>
      <c r="C52" s="90"/>
      <c r="D52" s="167"/>
      <c r="E52" s="167"/>
      <c r="F52" s="177">
        <f t="shared" si="11"/>
        <v>0</v>
      </c>
      <c r="G52" s="178"/>
      <c r="H52" s="179"/>
      <c r="I52" s="188"/>
      <c r="J52" s="172">
        <f t="shared" si="10"/>
        <v>1</v>
      </c>
      <c r="K52" s="188"/>
      <c r="L52" s="28">
        <f t="shared" si="12"/>
        <v>0</v>
      </c>
      <c r="N52" s="165" t="s">
        <v>162</v>
      </c>
    </row>
    <row r="53" spans="2:131" outlineLevel="1" x14ac:dyDescent="0.2">
      <c r="B53" s="166" t="s">
        <v>25</v>
      </c>
      <c r="C53" s="90"/>
      <c r="D53" s="167"/>
      <c r="E53" s="167"/>
      <c r="F53" s="177">
        <f t="shared" si="11"/>
        <v>0</v>
      </c>
      <c r="G53" s="178"/>
      <c r="H53" s="179"/>
      <c r="I53" s="188"/>
      <c r="J53" s="172">
        <f t="shared" si="10"/>
        <v>1</v>
      </c>
      <c r="K53" s="188"/>
      <c r="L53" s="28">
        <f t="shared" si="12"/>
        <v>0</v>
      </c>
      <c r="N53" s="165" t="s">
        <v>162</v>
      </c>
    </row>
    <row r="54" spans="2:131" outlineLevel="1" x14ac:dyDescent="0.2">
      <c r="B54" s="166" t="s">
        <v>25</v>
      </c>
      <c r="C54" s="90"/>
      <c r="D54" s="167"/>
      <c r="E54" s="167"/>
      <c r="F54" s="177">
        <f t="shared" si="11"/>
        <v>0</v>
      </c>
      <c r="G54" s="178"/>
      <c r="H54" s="179"/>
      <c r="I54" s="188"/>
      <c r="J54" s="172">
        <f t="shared" si="10"/>
        <v>1</v>
      </c>
      <c r="K54" s="188"/>
      <c r="L54" s="28">
        <f t="shared" si="12"/>
        <v>0</v>
      </c>
      <c r="N54" s="165" t="s">
        <v>162</v>
      </c>
    </row>
    <row r="55" spans="2:131" outlineLevel="1" x14ac:dyDescent="0.2">
      <c r="B55" s="166" t="s">
        <v>25</v>
      </c>
      <c r="C55" s="90"/>
      <c r="D55" s="167"/>
      <c r="E55" s="167"/>
      <c r="F55" s="177">
        <f t="shared" si="11"/>
        <v>0</v>
      </c>
      <c r="G55" s="178"/>
      <c r="H55" s="179"/>
      <c r="I55" s="188"/>
      <c r="J55" s="172">
        <f t="shared" si="10"/>
        <v>1</v>
      </c>
      <c r="K55" s="188"/>
      <c r="L55" s="28">
        <f t="shared" si="12"/>
        <v>0</v>
      </c>
      <c r="N55" s="165" t="s">
        <v>162</v>
      </c>
    </row>
    <row r="56" spans="2:131" outlineLevel="1" x14ac:dyDescent="0.2">
      <c r="B56" s="166" t="s">
        <v>25</v>
      </c>
      <c r="C56" s="90"/>
      <c r="D56" s="167"/>
      <c r="E56" s="167"/>
      <c r="F56" s="177">
        <f t="shared" si="11"/>
        <v>0</v>
      </c>
      <c r="G56" s="178"/>
      <c r="H56" s="179"/>
      <c r="I56" s="188"/>
      <c r="J56" s="172">
        <f t="shared" si="10"/>
        <v>1</v>
      </c>
      <c r="K56" s="188"/>
      <c r="L56" s="28">
        <f t="shared" si="12"/>
        <v>0</v>
      </c>
      <c r="N56" s="165" t="s">
        <v>162</v>
      </c>
    </row>
    <row r="57" spans="2:131" outlineLevel="1" x14ac:dyDescent="0.2">
      <c r="B57" s="204" t="s">
        <v>128</v>
      </c>
      <c r="C57" s="205"/>
      <c r="D57" s="205"/>
      <c r="E57" s="205"/>
      <c r="F57" s="205"/>
      <c r="G57" s="206"/>
      <c r="H57" s="176">
        <f>SUM(H47:H56)</f>
        <v>0</v>
      </c>
      <c r="I57" s="188"/>
      <c r="J57" s="188"/>
      <c r="K57" s="188"/>
      <c r="L57" s="176">
        <f>SUM(L47:L56)</f>
        <v>0</v>
      </c>
      <c r="N57" s="165" t="s">
        <v>162</v>
      </c>
    </row>
    <row r="58" spans="2:131" ht="14.25" outlineLevel="1" x14ac:dyDescent="0.2">
      <c r="B58" s="210" t="s">
        <v>130</v>
      </c>
      <c r="C58" s="211"/>
      <c r="D58" s="211"/>
      <c r="E58" s="211"/>
      <c r="F58" s="211"/>
      <c r="G58" s="212"/>
      <c r="H58" s="182">
        <f>SUM(H45,H57)</f>
        <v>0</v>
      </c>
      <c r="I58" s="188"/>
      <c r="J58" s="188"/>
      <c r="K58" s="188"/>
      <c r="L58" s="182">
        <f t="shared" ref="L58" si="13">SUM(L45,L57)</f>
        <v>0</v>
      </c>
      <c r="N58" s="165" t="s">
        <v>162</v>
      </c>
    </row>
    <row r="59" spans="2:131" x14ac:dyDescent="0.2">
      <c r="B59" s="97"/>
      <c r="C59" s="97"/>
      <c r="N59" s="165" t="s">
        <v>162</v>
      </c>
    </row>
    <row r="60" spans="2:131" ht="15" customHeight="1" x14ac:dyDescent="0.2">
      <c r="B60" s="207" t="s">
        <v>132</v>
      </c>
      <c r="C60" s="208"/>
      <c r="D60" s="208"/>
      <c r="E60" s="208"/>
      <c r="F60" s="208"/>
      <c r="G60" s="208"/>
      <c r="H60" s="208"/>
      <c r="I60" s="208"/>
      <c r="J60" s="208"/>
      <c r="K60" s="208"/>
      <c r="L60" s="209"/>
      <c r="N60" s="165" t="s">
        <v>162</v>
      </c>
    </row>
    <row r="61" spans="2:131" ht="45.75" customHeight="1" outlineLevel="1" x14ac:dyDescent="0.2">
      <c r="B61" s="9" t="s">
        <v>112</v>
      </c>
      <c r="C61" s="9" t="s">
        <v>113</v>
      </c>
      <c r="D61" s="9" t="s">
        <v>114</v>
      </c>
      <c r="E61" s="9" t="s">
        <v>115</v>
      </c>
      <c r="F61" s="9" t="s">
        <v>116</v>
      </c>
      <c r="G61" s="9" t="s">
        <v>117</v>
      </c>
      <c r="H61" s="9" t="s">
        <v>118</v>
      </c>
      <c r="I61" s="9" t="s">
        <v>119</v>
      </c>
      <c r="J61" s="9" t="s">
        <v>120</v>
      </c>
      <c r="K61" s="9" t="s">
        <v>121</v>
      </c>
      <c r="L61" s="9" t="s">
        <v>122</v>
      </c>
      <c r="N61" s="165" t="s">
        <v>162</v>
      </c>
    </row>
    <row r="62" spans="2:131" s="2" customFormat="1" outlineLevel="1" x14ac:dyDescent="0.2">
      <c r="B62" s="192" t="s">
        <v>123</v>
      </c>
      <c r="C62" s="193"/>
      <c r="D62" s="193"/>
      <c r="E62" s="193"/>
      <c r="F62" s="193"/>
      <c r="G62" s="193"/>
      <c r="H62" s="193"/>
      <c r="I62" s="193"/>
      <c r="J62" s="193"/>
      <c r="K62" s="193"/>
      <c r="L62" s="194"/>
      <c r="M62" s="1"/>
      <c r="N62" s="165" t="s">
        <v>162</v>
      </c>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row>
    <row r="63" spans="2:131" outlineLevel="1" x14ac:dyDescent="0.2">
      <c r="B63" s="166" t="s">
        <v>25</v>
      </c>
      <c r="C63" s="90"/>
      <c r="D63" s="167">
        <v>2</v>
      </c>
      <c r="E63" s="167">
        <v>3</v>
      </c>
      <c r="F63" s="168">
        <f t="shared" ref="F63" si="14">D63*E63</f>
        <v>6</v>
      </c>
      <c r="G63" s="169"/>
      <c r="H63" s="170"/>
      <c r="I63" s="171"/>
      <c r="J63" s="172">
        <f>1-I63</f>
        <v>1</v>
      </c>
      <c r="K63" s="173">
        <f>H63*I63</f>
        <v>0</v>
      </c>
      <c r="L63" s="173">
        <f>H63*J63</f>
        <v>0</v>
      </c>
      <c r="N63" s="165" t="s">
        <v>162</v>
      </c>
    </row>
    <row r="64" spans="2:131" outlineLevel="1" x14ac:dyDescent="0.2">
      <c r="B64" s="166" t="s">
        <v>25</v>
      </c>
      <c r="C64" s="90"/>
      <c r="D64" s="167"/>
      <c r="E64" s="167"/>
      <c r="F64" s="168">
        <f t="shared" ref="F64:F72" si="15">D64*E64</f>
        <v>0</v>
      </c>
      <c r="G64" s="169"/>
      <c r="H64" s="170"/>
      <c r="I64" s="171"/>
      <c r="J64" s="172">
        <f t="shared" ref="J64:J72" si="16">1-I64</f>
        <v>1</v>
      </c>
      <c r="K64" s="173">
        <f t="shared" ref="K64:K72" si="17">H64*I64</f>
        <v>0</v>
      </c>
      <c r="L64" s="173">
        <f t="shared" ref="L64:L72" si="18">H64*J64</f>
        <v>0</v>
      </c>
      <c r="N64" s="165" t="s">
        <v>162</v>
      </c>
    </row>
    <row r="65" spans="2:131" outlineLevel="1" x14ac:dyDescent="0.2">
      <c r="B65" s="166" t="s">
        <v>25</v>
      </c>
      <c r="C65" s="90"/>
      <c r="D65" s="167"/>
      <c r="E65" s="167"/>
      <c r="F65" s="168">
        <f t="shared" si="15"/>
        <v>0</v>
      </c>
      <c r="G65" s="169"/>
      <c r="H65" s="170"/>
      <c r="I65" s="171"/>
      <c r="J65" s="172">
        <f t="shared" si="16"/>
        <v>1</v>
      </c>
      <c r="K65" s="173">
        <f t="shared" si="17"/>
        <v>0</v>
      </c>
      <c r="L65" s="173">
        <f t="shared" si="18"/>
        <v>0</v>
      </c>
      <c r="N65" s="165" t="s">
        <v>162</v>
      </c>
    </row>
    <row r="66" spans="2:131" outlineLevel="1" x14ac:dyDescent="0.2">
      <c r="B66" s="166" t="s">
        <v>25</v>
      </c>
      <c r="C66" s="90"/>
      <c r="D66" s="167"/>
      <c r="E66" s="167"/>
      <c r="F66" s="168">
        <f t="shared" si="15"/>
        <v>0</v>
      </c>
      <c r="G66" s="169"/>
      <c r="H66" s="170"/>
      <c r="I66" s="171"/>
      <c r="J66" s="172">
        <f t="shared" si="16"/>
        <v>1</v>
      </c>
      <c r="K66" s="173">
        <f t="shared" si="17"/>
        <v>0</v>
      </c>
      <c r="L66" s="173">
        <f t="shared" si="18"/>
        <v>0</v>
      </c>
      <c r="N66" s="165" t="s">
        <v>162</v>
      </c>
    </row>
    <row r="67" spans="2:131" outlineLevel="1" x14ac:dyDescent="0.2">
      <c r="B67" s="166" t="s">
        <v>25</v>
      </c>
      <c r="C67" s="90"/>
      <c r="D67" s="167"/>
      <c r="E67" s="167"/>
      <c r="F67" s="168">
        <f t="shared" si="15"/>
        <v>0</v>
      </c>
      <c r="G67" s="169"/>
      <c r="H67" s="170"/>
      <c r="I67" s="171"/>
      <c r="J67" s="172">
        <f t="shared" si="16"/>
        <v>1</v>
      </c>
      <c r="K67" s="173">
        <f t="shared" si="17"/>
        <v>0</v>
      </c>
      <c r="L67" s="173">
        <f t="shared" si="18"/>
        <v>0</v>
      </c>
      <c r="N67" s="165" t="s">
        <v>162</v>
      </c>
    </row>
    <row r="68" spans="2:131" outlineLevel="1" x14ac:dyDescent="0.2">
      <c r="B68" s="166" t="s">
        <v>25</v>
      </c>
      <c r="C68" s="90"/>
      <c r="D68" s="167"/>
      <c r="E68" s="167"/>
      <c r="F68" s="168">
        <f t="shared" si="15"/>
        <v>0</v>
      </c>
      <c r="G68" s="169"/>
      <c r="H68" s="170"/>
      <c r="I68" s="171"/>
      <c r="J68" s="172">
        <f t="shared" si="16"/>
        <v>1</v>
      </c>
      <c r="K68" s="173">
        <f t="shared" si="17"/>
        <v>0</v>
      </c>
      <c r="L68" s="173">
        <f t="shared" si="18"/>
        <v>0</v>
      </c>
      <c r="N68" s="165" t="s">
        <v>162</v>
      </c>
    </row>
    <row r="69" spans="2:131" outlineLevel="1" x14ac:dyDescent="0.2">
      <c r="B69" s="166" t="s">
        <v>25</v>
      </c>
      <c r="C69" s="90"/>
      <c r="D69" s="167"/>
      <c r="E69" s="167"/>
      <c r="F69" s="168">
        <f t="shared" si="15"/>
        <v>0</v>
      </c>
      <c r="G69" s="169"/>
      <c r="H69" s="170"/>
      <c r="I69" s="171"/>
      <c r="J69" s="172">
        <f t="shared" si="16"/>
        <v>1</v>
      </c>
      <c r="K69" s="173">
        <f t="shared" si="17"/>
        <v>0</v>
      </c>
      <c r="L69" s="173">
        <f t="shared" si="18"/>
        <v>0</v>
      </c>
      <c r="N69" s="165" t="s">
        <v>162</v>
      </c>
    </row>
    <row r="70" spans="2:131" outlineLevel="1" x14ac:dyDescent="0.2">
      <c r="B70" s="166" t="s">
        <v>25</v>
      </c>
      <c r="C70" s="90"/>
      <c r="D70" s="167"/>
      <c r="E70" s="167"/>
      <c r="F70" s="168">
        <f t="shared" si="15"/>
        <v>0</v>
      </c>
      <c r="G70" s="169"/>
      <c r="H70" s="170"/>
      <c r="I70" s="171"/>
      <c r="J70" s="172">
        <f t="shared" si="16"/>
        <v>1</v>
      </c>
      <c r="K70" s="173">
        <f t="shared" si="17"/>
        <v>0</v>
      </c>
      <c r="L70" s="173">
        <f t="shared" si="18"/>
        <v>0</v>
      </c>
      <c r="N70" s="165" t="s">
        <v>162</v>
      </c>
    </row>
    <row r="71" spans="2:131" outlineLevel="1" x14ac:dyDescent="0.2">
      <c r="B71" s="166" t="s">
        <v>25</v>
      </c>
      <c r="C71" s="90"/>
      <c r="D71" s="167"/>
      <c r="E71" s="167"/>
      <c r="F71" s="168">
        <f t="shared" si="15"/>
        <v>0</v>
      </c>
      <c r="G71" s="169"/>
      <c r="H71" s="170"/>
      <c r="I71" s="171"/>
      <c r="J71" s="172">
        <f t="shared" si="16"/>
        <v>1</v>
      </c>
      <c r="K71" s="173">
        <f t="shared" si="17"/>
        <v>0</v>
      </c>
      <c r="L71" s="173">
        <f t="shared" si="18"/>
        <v>0</v>
      </c>
      <c r="N71" s="165" t="s">
        <v>162</v>
      </c>
    </row>
    <row r="72" spans="2:131" outlineLevel="1" x14ac:dyDescent="0.2">
      <c r="B72" s="166" t="s">
        <v>25</v>
      </c>
      <c r="C72" s="90"/>
      <c r="D72" s="167"/>
      <c r="E72" s="167"/>
      <c r="F72" s="168">
        <f t="shared" si="15"/>
        <v>0</v>
      </c>
      <c r="G72" s="169"/>
      <c r="H72" s="170"/>
      <c r="I72" s="171"/>
      <c r="J72" s="172">
        <f t="shared" si="16"/>
        <v>1</v>
      </c>
      <c r="K72" s="173">
        <f t="shared" si="17"/>
        <v>0</v>
      </c>
      <c r="L72" s="173">
        <f t="shared" si="18"/>
        <v>0</v>
      </c>
      <c r="N72" s="165" t="s">
        <v>162</v>
      </c>
    </row>
    <row r="73" spans="2:131" outlineLevel="1" x14ac:dyDescent="0.2">
      <c r="B73" s="174"/>
      <c r="C73" s="175"/>
      <c r="D73" s="175"/>
      <c r="E73" s="175"/>
      <c r="F73" s="175"/>
      <c r="G73" s="174" t="s">
        <v>128</v>
      </c>
      <c r="H73" s="176">
        <f>SUM(H63:H72)</f>
        <v>0</v>
      </c>
      <c r="I73" s="188"/>
      <c r="J73" s="188"/>
      <c r="K73" s="176">
        <f>SUM(K63:K72)</f>
        <v>0</v>
      </c>
      <c r="L73" s="176">
        <f>SUM(L63:L72)</f>
        <v>0</v>
      </c>
      <c r="N73" s="165" t="s">
        <v>162</v>
      </c>
    </row>
    <row r="74" spans="2:131" s="2" customFormat="1" outlineLevel="1" x14ac:dyDescent="0.2">
      <c r="B74" s="192" t="s">
        <v>129</v>
      </c>
      <c r="C74" s="193"/>
      <c r="D74" s="193"/>
      <c r="E74" s="193"/>
      <c r="F74" s="193"/>
      <c r="G74" s="193"/>
      <c r="H74" s="193"/>
      <c r="I74" s="193"/>
      <c r="J74" s="193"/>
      <c r="K74" s="193"/>
      <c r="L74" s="194"/>
      <c r="M74" s="1"/>
      <c r="N74" s="165" t="s">
        <v>162</v>
      </c>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row>
    <row r="75" spans="2:131" outlineLevel="1" x14ac:dyDescent="0.2">
      <c r="B75" s="166" t="s">
        <v>25</v>
      </c>
      <c r="C75" s="90"/>
      <c r="D75" s="167"/>
      <c r="E75" s="167"/>
      <c r="F75" s="177">
        <f>D75*E75</f>
        <v>0</v>
      </c>
      <c r="G75" s="178"/>
      <c r="H75" s="179"/>
      <c r="I75" s="180"/>
      <c r="J75" s="181">
        <f>1-I75</f>
        <v>1</v>
      </c>
      <c r="K75" s="28">
        <f>H75*I75</f>
        <v>0</v>
      </c>
      <c r="L75" s="28">
        <f>H75*J75</f>
        <v>0</v>
      </c>
      <c r="N75" s="165" t="s">
        <v>162</v>
      </c>
    </row>
    <row r="76" spans="2:131" outlineLevel="1" x14ac:dyDescent="0.2">
      <c r="B76" s="166" t="s">
        <v>25</v>
      </c>
      <c r="C76" s="90"/>
      <c r="D76" s="167"/>
      <c r="E76" s="167"/>
      <c r="F76" s="177">
        <f t="shared" ref="F76:F84" si="19">D76*E76</f>
        <v>0</v>
      </c>
      <c r="G76" s="178"/>
      <c r="H76" s="179"/>
      <c r="I76" s="180"/>
      <c r="J76" s="181">
        <f t="shared" ref="J76:J84" si="20">1-I76</f>
        <v>1</v>
      </c>
      <c r="K76" s="28">
        <f t="shared" ref="K76:K84" si="21">H76*I76</f>
        <v>0</v>
      </c>
      <c r="L76" s="28">
        <f t="shared" ref="L76:L84" si="22">H76*J76</f>
        <v>0</v>
      </c>
      <c r="N76" s="165" t="s">
        <v>162</v>
      </c>
    </row>
    <row r="77" spans="2:131" outlineLevel="1" x14ac:dyDescent="0.2">
      <c r="B77" s="166" t="s">
        <v>25</v>
      </c>
      <c r="C77" s="90"/>
      <c r="D77" s="167"/>
      <c r="E77" s="167"/>
      <c r="F77" s="177">
        <f t="shared" si="19"/>
        <v>0</v>
      </c>
      <c r="G77" s="178"/>
      <c r="H77" s="179"/>
      <c r="I77" s="180"/>
      <c r="J77" s="181">
        <f t="shared" si="20"/>
        <v>1</v>
      </c>
      <c r="K77" s="28">
        <f t="shared" si="21"/>
        <v>0</v>
      </c>
      <c r="L77" s="28">
        <f t="shared" si="22"/>
        <v>0</v>
      </c>
      <c r="N77" s="165" t="s">
        <v>162</v>
      </c>
    </row>
    <row r="78" spans="2:131" outlineLevel="1" x14ac:dyDescent="0.2">
      <c r="B78" s="166" t="s">
        <v>25</v>
      </c>
      <c r="C78" s="90"/>
      <c r="D78" s="167"/>
      <c r="E78" s="167"/>
      <c r="F78" s="177">
        <f t="shared" si="19"/>
        <v>0</v>
      </c>
      <c r="G78" s="178"/>
      <c r="H78" s="179"/>
      <c r="I78" s="180"/>
      <c r="J78" s="181">
        <f t="shared" si="20"/>
        <v>1</v>
      </c>
      <c r="K78" s="28">
        <f t="shared" si="21"/>
        <v>0</v>
      </c>
      <c r="L78" s="28">
        <f t="shared" si="22"/>
        <v>0</v>
      </c>
      <c r="N78" s="165" t="s">
        <v>162</v>
      </c>
    </row>
    <row r="79" spans="2:131" outlineLevel="1" x14ac:dyDescent="0.2">
      <c r="B79" s="166" t="s">
        <v>25</v>
      </c>
      <c r="C79" s="90"/>
      <c r="D79" s="167"/>
      <c r="E79" s="167"/>
      <c r="F79" s="177">
        <f t="shared" si="19"/>
        <v>0</v>
      </c>
      <c r="G79" s="178"/>
      <c r="H79" s="179"/>
      <c r="I79" s="180"/>
      <c r="J79" s="181">
        <f t="shared" si="20"/>
        <v>1</v>
      </c>
      <c r="K79" s="28">
        <f t="shared" si="21"/>
        <v>0</v>
      </c>
      <c r="L79" s="28">
        <f t="shared" si="22"/>
        <v>0</v>
      </c>
      <c r="N79" s="165" t="s">
        <v>162</v>
      </c>
    </row>
    <row r="80" spans="2:131" outlineLevel="1" x14ac:dyDescent="0.2">
      <c r="B80" s="166" t="s">
        <v>25</v>
      </c>
      <c r="C80" s="90"/>
      <c r="D80" s="167"/>
      <c r="E80" s="167"/>
      <c r="F80" s="177">
        <f t="shared" si="19"/>
        <v>0</v>
      </c>
      <c r="G80" s="178"/>
      <c r="H80" s="179"/>
      <c r="I80" s="180"/>
      <c r="J80" s="181">
        <f t="shared" si="20"/>
        <v>1</v>
      </c>
      <c r="K80" s="28">
        <f t="shared" si="21"/>
        <v>0</v>
      </c>
      <c r="L80" s="28">
        <f t="shared" si="22"/>
        <v>0</v>
      </c>
      <c r="N80" s="165" t="s">
        <v>162</v>
      </c>
    </row>
    <row r="81" spans="2:131" outlineLevel="1" x14ac:dyDescent="0.2">
      <c r="B81" s="166" t="s">
        <v>25</v>
      </c>
      <c r="C81" s="90"/>
      <c r="D81" s="167"/>
      <c r="E81" s="167"/>
      <c r="F81" s="177">
        <f t="shared" si="19"/>
        <v>0</v>
      </c>
      <c r="G81" s="178"/>
      <c r="H81" s="179"/>
      <c r="I81" s="180"/>
      <c r="J81" s="181">
        <f t="shared" si="20"/>
        <v>1</v>
      </c>
      <c r="K81" s="28">
        <f t="shared" si="21"/>
        <v>0</v>
      </c>
      <c r="L81" s="28">
        <f t="shared" si="22"/>
        <v>0</v>
      </c>
      <c r="N81" s="165" t="s">
        <v>162</v>
      </c>
    </row>
    <row r="82" spans="2:131" outlineLevel="1" x14ac:dyDescent="0.2">
      <c r="B82" s="166" t="s">
        <v>25</v>
      </c>
      <c r="C82" s="90"/>
      <c r="D82" s="167"/>
      <c r="E82" s="167"/>
      <c r="F82" s="177">
        <f t="shared" si="19"/>
        <v>0</v>
      </c>
      <c r="G82" s="178"/>
      <c r="H82" s="179"/>
      <c r="I82" s="180"/>
      <c r="J82" s="181">
        <f t="shared" si="20"/>
        <v>1</v>
      </c>
      <c r="K82" s="28">
        <f t="shared" si="21"/>
        <v>0</v>
      </c>
      <c r="L82" s="28">
        <f t="shared" si="22"/>
        <v>0</v>
      </c>
      <c r="N82" s="165" t="s">
        <v>162</v>
      </c>
    </row>
    <row r="83" spans="2:131" outlineLevel="1" x14ac:dyDescent="0.2">
      <c r="B83" s="166" t="s">
        <v>25</v>
      </c>
      <c r="C83" s="90"/>
      <c r="D83" s="167"/>
      <c r="E83" s="167"/>
      <c r="F83" s="177">
        <f t="shared" si="19"/>
        <v>0</v>
      </c>
      <c r="G83" s="178"/>
      <c r="H83" s="179"/>
      <c r="I83" s="180"/>
      <c r="J83" s="181">
        <f t="shared" si="20"/>
        <v>1</v>
      </c>
      <c r="K83" s="28">
        <f t="shared" si="21"/>
        <v>0</v>
      </c>
      <c r="L83" s="28">
        <f t="shared" si="22"/>
        <v>0</v>
      </c>
      <c r="N83" s="165" t="s">
        <v>162</v>
      </c>
    </row>
    <row r="84" spans="2:131" outlineLevel="1" x14ac:dyDescent="0.2">
      <c r="B84" s="166" t="s">
        <v>25</v>
      </c>
      <c r="C84" s="90"/>
      <c r="D84" s="167"/>
      <c r="E84" s="167"/>
      <c r="F84" s="177">
        <f t="shared" si="19"/>
        <v>0</v>
      </c>
      <c r="G84" s="178"/>
      <c r="H84" s="179"/>
      <c r="I84" s="180"/>
      <c r="J84" s="181">
        <f t="shared" si="20"/>
        <v>1</v>
      </c>
      <c r="K84" s="28">
        <f t="shared" si="21"/>
        <v>0</v>
      </c>
      <c r="L84" s="28">
        <f t="shared" si="22"/>
        <v>0</v>
      </c>
      <c r="N84" s="165" t="s">
        <v>162</v>
      </c>
    </row>
    <row r="85" spans="2:131" outlineLevel="1" x14ac:dyDescent="0.2">
      <c r="B85" s="204" t="s">
        <v>128</v>
      </c>
      <c r="C85" s="205"/>
      <c r="D85" s="205"/>
      <c r="E85" s="205"/>
      <c r="F85" s="205"/>
      <c r="G85" s="206"/>
      <c r="H85" s="176">
        <f>SUM(H75:H84)</f>
        <v>0</v>
      </c>
      <c r="I85" s="188"/>
      <c r="J85" s="188"/>
      <c r="K85" s="176">
        <f>SUM(K75:K84)</f>
        <v>0</v>
      </c>
      <c r="L85" s="176">
        <f>SUM(L75:L84)</f>
        <v>0</v>
      </c>
      <c r="N85" s="165" t="s">
        <v>162</v>
      </c>
    </row>
    <row r="86" spans="2:131" ht="14.25" outlineLevel="1" x14ac:dyDescent="0.2">
      <c r="B86" s="210" t="s">
        <v>130</v>
      </c>
      <c r="C86" s="211"/>
      <c r="D86" s="211"/>
      <c r="E86" s="211"/>
      <c r="F86" s="211"/>
      <c r="G86" s="212"/>
      <c r="H86" s="182">
        <f>SUM(H73,H85)</f>
        <v>0</v>
      </c>
      <c r="I86" s="188"/>
      <c r="J86" s="188"/>
      <c r="K86" s="182">
        <f t="shared" ref="K86:L86" si="23">SUM(K73,K85)</f>
        <v>0</v>
      </c>
      <c r="L86" s="182">
        <f t="shared" si="23"/>
        <v>0</v>
      </c>
      <c r="N86" s="165" t="s">
        <v>162</v>
      </c>
    </row>
    <row r="87" spans="2:131" x14ac:dyDescent="0.2">
      <c r="B87" s="97"/>
      <c r="C87" s="97"/>
      <c r="N87" s="165" t="s">
        <v>162</v>
      </c>
    </row>
    <row r="88" spans="2:131" ht="15" customHeight="1" x14ac:dyDescent="0.2">
      <c r="B88" s="207" t="s">
        <v>133</v>
      </c>
      <c r="C88" s="208"/>
      <c r="D88" s="208"/>
      <c r="E88" s="208"/>
      <c r="F88" s="208"/>
      <c r="G88" s="208"/>
      <c r="H88" s="208"/>
      <c r="I88" s="208"/>
      <c r="J88" s="208"/>
      <c r="K88" s="208"/>
      <c r="L88" s="209"/>
      <c r="N88" s="165" t="s">
        <v>162</v>
      </c>
    </row>
    <row r="89" spans="2:131" ht="36" outlineLevel="1" x14ac:dyDescent="0.2">
      <c r="B89" s="9" t="s">
        <v>112</v>
      </c>
      <c r="C89" s="9" t="s">
        <v>113</v>
      </c>
      <c r="D89" s="9" t="s">
        <v>114</v>
      </c>
      <c r="E89" s="9" t="s">
        <v>115</v>
      </c>
      <c r="F89" s="9" t="s">
        <v>116</v>
      </c>
      <c r="G89" s="9" t="s">
        <v>117</v>
      </c>
      <c r="H89" s="9" t="s">
        <v>118</v>
      </c>
      <c r="I89" s="9" t="s">
        <v>119</v>
      </c>
      <c r="J89" s="9" t="s">
        <v>120</v>
      </c>
      <c r="K89" s="9" t="s">
        <v>121</v>
      </c>
      <c r="L89" s="9" t="s">
        <v>122</v>
      </c>
      <c r="N89" s="165" t="s">
        <v>162</v>
      </c>
    </row>
    <row r="90" spans="2:131" s="2" customFormat="1" outlineLevel="1" x14ac:dyDescent="0.2">
      <c r="B90" s="192" t="s">
        <v>123</v>
      </c>
      <c r="C90" s="193"/>
      <c r="D90" s="193"/>
      <c r="E90" s="193"/>
      <c r="F90" s="193"/>
      <c r="G90" s="193"/>
      <c r="H90" s="193"/>
      <c r="I90" s="193"/>
      <c r="J90" s="193"/>
      <c r="K90" s="193"/>
      <c r="L90" s="194"/>
      <c r="M90" s="1"/>
      <c r="N90" s="165" t="s">
        <v>162</v>
      </c>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row>
    <row r="91" spans="2:131" outlineLevel="1" x14ac:dyDescent="0.2">
      <c r="B91" s="166" t="s">
        <v>25</v>
      </c>
      <c r="C91" s="90"/>
      <c r="D91" s="167"/>
      <c r="E91" s="167"/>
      <c r="F91" s="168">
        <f t="shared" ref="F91:F100" si="24">D91*E91</f>
        <v>0</v>
      </c>
      <c r="G91" s="169"/>
      <c r="H91" s="170"/>
      <c r="I91" s="171"/>
      <c r="J91" s="172">
        <f>1-I91</f>
        <v>1</v>
      </c>
      <c r="K91" s="173">
        <f>H91*I91</f>
        <v>0</v>
      </c>
      <c r="L91" s="173">
        <f>H91*J91</f>
        <v>0</v>
      </c>
      <c r="N91" s="165" t="s">
        <v>162</v>
      </c>
    </row>
    <row r="92" spans="2:131" outlineLevel="1" x14ac:dyDescent="0.2">
      <c r="B92" s="166" t="s">
        <v>25</v>
      </c>
      <c r="C92" s="90"/>
      <c r="D92" s="167"/>
      <c r="E92" s="167"/>
      <c r="F92" s="168">
        <f t="shared" si="24"/>
        <v>0</v>
      </c>
      <c r="G92" s="169"/>
      <c r="H92" s="170"/>
      <c r="I92" s="171"/>
      <c r="J92" s="172">
        <f t="shared" ref="J92:J100" si="25">1-I92</f>
        <v>1</v>
      </c>
      <c r="K92" s="173">
        <f t="shared" ref="K92:K100" si="26">H92*I92</f>
        <v>0</v>
      </c>
      <c r="L92" s="173">
        <f t="shared" ref="L92:L100" si="27">H92*J92</f>
        <v>0</v>
      </c>
      <c r="N92" s="165" t="s">
        <v>162</v>
      </c>
    </row>
    <row r="93" spans="2:131" outlineLevel="1" x14ac:dyDescent="0.2">
      <c r="B93" s="166" t="s">
        <v>25</v>
      </c>
      <c r="C93" s="90"/>
      <c r="D93" s="167"/>
      <c r="E93" s="167"/>
      <c r="F93" s="168">
        <f t="shared" si="24"/>
        <v>0</v>
      </c>
      <c r="G93" s="169"/>
      <c r="H93" s="170"/>
      <c r="I93" s="171"/>
      <c r="J93" s="172">
        <f t="shared" si="25"/>
        <v>1</v>
      </c>
      <c r="K93" s="173">
        <f t="shared" si="26"/>
        <v>0</v>
      </c>
      <c r="L93" s="173">
        <f t="shared" si="27"/>
        <v>0</v>
      </c>
      <c r="N93" s="165" t="s">
        <v>162</v>
      </c>
    </row>
    <row r="94" spans="2:131" outlineLevel="1" x14ac:dyDescent="0.2">
      <c r="B94" s="166" t="s">
        <v>25</v>
      </c>
      <c r="C94" s="90"/>
      <c r="D94" s="167"/>
      <c r="E94" s="167"/>
      <c r="F94" s="168">
        <f t="shared" si="24"/>
        <v>0</v>
      </c>
      <c r="G94" s="169"/>
      <c r="H94" s="170"/>
      <c r="I94" s="171"/>
      <c r="J94" s="172">
        <f t="shared" si="25"/>
        <v>1</v>
      </c>
      <c r="K94" s="173">
        <f t="shared" si="26"/>
        <v>0</v>
      </c>
      <c r="L94" s="173">
        <f t="shared" si="27"/>
        <v>0</v>
      </c>
      <c r="N94" s="165" t="s">
        <v>162</v>
      </c>
    </row>
    <row r="95" spans="2:131" outlineLevel="1" x14ac:dyDescent="0.2">
      <c r="B95" s="166" t="s">
        <v>25</v>
      </c>
      <c r="C95" s="90"/>
      <c r="D95" s="167"/>
      <c r="E95" s="167"/>
      <c r="F95" s="168">
        <f t="shared" si="24"/>
        <v>0</v>
      </c>
      <c r="G95" s="169"/>
      <c r="H95" s="170"/>
      <c r="I95" s="171"/>
      <c r="J95" s="172">
        <f t="shared" si="25"/>
        <v>1</v>
      </c>
      <c r="K95" s="173">
        <f t="shared" si="26"/>
        <v>0</v>
      </c>
      <c r="L95" s="173">
        <f t="shared" si="27"/>
        <v>0</v>
      </c>
      <c r="N95" s="165" t="s">
        <v>162</v>
      </c>
    </row>
    <row r="96" spans="2:131" outlineLevel="1" x14ac:dyDescent="0.2">
      <c r="B96" s="166" t="s">
        <v>25</v>
      </c>
      <c r="C96" s="90"/>
      <c r="D96" s="167"/>
      <c r="E96" s="167"/>
      <c r="F96" s="168">
        <f t="shared" si="24"/>
        <v>0</v>
      </c>
      <c r="G96" s="169"/>
      <c r="H96" s="170"/>
      <c r="I96" s="171"/>
      <c r="J96" s="172">
        <f t="shared" si="25"/>
        <v>1</v>
      </c>
      <c r="K96" s="173">
        <f t="shared" si="26"/>
        <v>0</v>
      </c>
      <c r="L96" s="173">
        <f t="shared" si="27"/>
        <v>0</v>
      </c>
      <c r="N96" s="165" t="s">
        <v>162</v>
      </c>
    </row>
    <row r="97" spans="2:131" outlineLevel="1" x14ac:dyDescent="0.2">
      <c r="B97" s="166" t="s">
        <v>25</v>
      </c>
      <c r="C97" s="90"/>
      <c r="D97" s="167"/>
      <c r="E97" s="167"/>
      <c r="F97" s="168">
        <f t="shared" si="24"/>
        <v>0</v>
      </c>
      <c r="G97" s="169"/>
      <c r="H97" s="170"/>
      <c r="I97" s="171"/>
      <c r="J97" s="172">
        <f t="shared" si="25"/>
        <v>1</v>
      </c>
      <c r="K97" s="173">
        <f t="shared" si="26"/>
        <v>0</v>
      </c>
      <c r="L97" s="173">
        <f t="shared" si="27"/>
        <v>0</v>
      </c>
      <c r="N97" s="165" t="s">
        <v>162</v>
      </c>
    </row>
    <row r="98" spans="2:131" outlineLevel="1" x14ac:dyDescent="0.2">
      <c r="B98" s="166" t="s">
        <v>25</v>
      </c>
      <c r="C98" s="90"/>
      <c r="D98" s="167"/>
      <c r="E98" s="167"/>
      <c r="F98" s="168">
        <f t="shared" si="24"/>
        <v>0</v>
      </c>
      <c r="G98" s="169"/>
      <c r="H98" s="170"/>
      <c r="I98" s="171"/>
      <c r="J98" s="172">
        <f t="shared" si="25"/>
        <v>1</v>
      </c>
      <c r="K98" s="173">
        <f t="shared" si="26"/>
        <v>0</v>
      </c>
      <c r="L98" s="173">
        <f t="shared" si="27"/>
        <v>0</v>
      </c>
      <c r="N98" s="165" t="s">
        <v>162</v>
      </c>
    </row>
    <row r="99" spans="2:131" outlineLevel="1" x14ac:dyDescent="0.2">
      <c r="B99" s="166" t="s">
        <v>25</v>
      </c>
      <c r="C99" s="90"/>
      <c r="D99" s="167"/>
      <c r="E99" s="167"/>
      <c r="F99" s="168">
        <f t="shared" si="24"/>
        <v>0</v>
      </c>
      <c r="G99" s="169"/>
      <c r="H99" s="170"/>
      <c r="I99" s="171"/>
      <c r="J99" s="172">
        <f t="shared" si="25"/>
        <v>1</v>
      </c>
      <c r="K99" s="173">
        <f t="shared" si="26"/>
        <v>0</v>
      </c>
      <c r="L99" s="173">
        <f t="shared" si="27"/>
        <v>0</v>
      </c>
      <c r="N99" s="165" t="s">
        <v>162</v>
      </c>
    </row>
    <row r="100" spans="2:131" outlineLevel="1" x14ac:dyDescent="0.2">
      <c r="B100" s="166" t="s">
        <v>25</v>
      </c>
      <c r="C100" s="90"/>
      <c r="D100" s="167"/>
      <c r="E100" s="167"/>
      <c r="F100" s="168">
        <f t="shared" si="24"/>
        <v>0</v>
      </c>
      <c r="G100" s="169"/>
      <c r="H100" s="170"/>
      <c r="I100" s="171"/>
      <c r="J100" s="172">
        <f t="shared" si="25"/>
        <v>1</v>
      </c>
      <c r="K100" s="173">
        <f t="shared" si="26"/>
        <v>0</v>
      </c>
      <c r="L100" s="173">
        <f t="shared" si="27"/>
        <v>0</v>
      </c>
      <c r="N100" s="165" t="s">
        <v>162</v>
      </c>
    </row>
    <row r="101" spans="2:131" outlineLevel="1" x14ac:dyDescent="0.2">
      <c r="B101" s="174"/>
      <c r="C101" s="175"/>
      <c r="D101" s="175"/>
      <c r="E101" s="175"/>
      <c r="F101" s="175"/>
      <c r="G101" s="174" t="s">
        <v>128</v>
      </c>
      <c r="H101" s="176">
        <f>SUM(H91:H100)</f>
        <v>0</v>
      </c>
      <c r="I101" s="188"/>
      <c r="J101" s="188"/>
      <c r="K101" s="176">
        <f>SUM(K91:K100)</f>
        <v>0</v>
      </c>
      <c r="L101" s="176">
        <f>SUM(L91:L100)</f>
        <v>0</v>
      </c>
      <c r="N101" s="165" t="s">
        <v>162</v>
      </c>
    </row>
    <row r="102" spans="2:131" s="2" customFormat="1" outlineLevel="1" x14ac:dyDescent="0.2">
      <c r="B102" s="192" t="s">
        <v>129</v>
      </c>
      <c r="C102" s="193"/>
      <c r="D102" s="193"/>
      <c r="E102" s="193"/>
      <c r="F102" s="193"/>
      <c r="G102" s="193"/>
      <c r="H102" s="193"/>
      <c r="I102" s="193"/>
      <c r="J102" s="193"/>
      <c r="K102" s="193"/>
      <c r="L102" s="194"/>
      <c r="M102" s="1"/>
      <c r="N102" s="165" t="s">
        <v>162</v>
      </c>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row>
    <row r="103" spans="2:131" outlineLevel="1" x14ac:dyDescent="0.2">
      <c r="B103" s="166" t="s">
        <v>25</v>
      </c>
      <c r="C103" s="90"/>
      <c r="D103" s="167"/>
      <c r="E103" s="167"/>
      <c r="F103" s="177">
        <f>D103*E103</f>
        <v>0</v>
      </c>
      <c r="G103" s="178"/>
      <c r="H103" s="179"/>
      <c r="I103" s="180"/>
      <c r="J103" s="181">
        <f>1-I103</f>
        <v>1</v>
      </c>
      <c r="K103" s="28">
        <f>H103*I103</f>
        <v>0</v>
      </c>
      <c r="L103" s="28">
        <f>H103*J103</f>
        <v>0</v>
      </c>
      <c r="N103" s="165" t="s">
        <v>162</v>
      </c>
    </row>
    <row r="104" spans="2:131" outlineLevel="1" x14ac:dyDescent="0.2">
      <c r="B104" s="166" t="s">
        <v>25</v>
      </c>
      <c r="C104" s="90"/>
      <c r="D104" s="167"/>
      <c r="E104" s="167"/>
      <c r="F104" s="177">
        <f t="shared" ref="F104:F112" si="28">D104*E104</f>
        <v>0</v>
      </c>
      <c r="G104" s="178"/>
      <c r="H104" s="179"/>
      <c r="I104" s="180"/>
      <c r="J104" s="181">
        <f t="shared" ref="J104:J112" si="29">1-I104</f>
        <v>1</v>
      </c>
      <c r="K104" s="28">
        <f t="shared" ref="K104:K112" si="30">H104*I104</f>
        <v>0</v>
      </c>
      <c r="L104" s="28">
        <f t="shared" ref="L104:L112" si="31">H104*J104</f>
        <v>0</v>
      </c>
      <c r="N104" s="165" t="s">
        <v>162</v>
      </c>
    </row>
    <row r="105" spans="2:131" outlineLevel="1" x14ac:dyDescent="0.2">
      <c r="B105" s="166" t="s">
        <v>25</v>
      </c>
      <c r="C105" s="90"/>
      <c r="D105" s="167"/>
      <c r="E105" s="167"/>
      <c r="F105" s="177">
        <f t="shared" si="28"/>
        <v>0</v>
      </c>
      <c r="G105" s="178"/>
      <c r="H105" s="179"/>
      <c r="I105" s="180"/>
      <c r="J105" s="181">
        <f t="shared" si="29"/>
        <v>1</v>
      </c>
      <c r="K105" s="28">
        <f t="shared" si="30"/>
        <v>0</v>
      </c>
      <c r="L105" s="28">
        <f t="shared" si="31"/>
        <v>0</v>
      </c>
      <c r="N105" s="165" t="s">
        <v>162</v>
      </c>
    </row>
    <row r="106" spans="2:131" outlineLevel="1" x14ac:dyDescent="0.2">
      <c r="B106" s="166" t="s">
        <v>25</v>
      </c>
      <c r="C106" s="90"/>
      <c r="D106" s="167"/>
      <c r="E106" s="167"/>
      <c r="F106" s="177">
        <f t="shared" si="28"/>
        <v>0</v>
      </c>
      <c r="G106" s="178"/>
      <c r="H106" s="179"/>
      <c r="I106" s="180"/>
      <c r="J106" s="181">
        <f t="shared" si="29"/>
        <v>1</v>
      </c>
      <c r="K106" s="28">
        <f t="shared" si="30"/>
        <v>0</v>
      </c>
      <c r="L106" s="28">
        <f t="shared" si="31"/>
        <v>0</v>
      </c>
      <c r="N106" s="165" t="s">
        <v>162</v>
      </c>
    </row>
    <row r="107" spans="2:131" outlineLevel="1" x14ac:dyDescent="0.2">
      <c r="B107" s="166" t="s">
        <v>25</v>
      </c>
      <c r="C107" s="90"/>
      <c r="D107" s="167"/>
      <c r="E107" s="167"/>
      <c r="F107" s="177">
        <f t="shared" si="28"/>
        <v>0</v>
      </c>
      <c r="G107" s="178"/>
      <c r="H107" s="179"/>
      <c r="I107" s="180"/>
      <c r="J107" s="181">
        <f t="shared" si="29"/>
        <v>1</v>
      </c>
      <c r="K107" s="28">
        <f t="shared" si="30"/>
        <v>0</v>
      </c>
      <c r="L107" s="28">
        <f t="shared" si="31"/>
        <v>0</v>
      </c>
      <c r="N107" s="165" t="s">
        <v>162</v>
      </c>
    </row>
    <row r="108" spans="2:131" outlineLevel="1" x14ac:dyDescent="0.2">
      <c r="B108" s="166" t="s">
        <v>25</v>
      </c>
      <c r="C108" s="90"/>
      <c r="D108" s="167"/>
      <c r="E108" s="167"/>
      <c r="F108" s="177">
        <f t="shared" si="28"/>
        <v>0</v>
      </c>
      <c r="G108" s="178"/>
      <c r="H108" s="179"/>
      <c r="I108" s="180"/>
      <c r="J108" s="181">
        <f t="shared" si="29"/>
        <v>1</v>
      </c>
      <c r="K108" s="28">
        <f t="shared" si="30"/>
        <v>0</v>
      </c>
      <c r="L108" s="28">
        <f t="shared" si="31"/>
        <v>0</v>
      </c>
      <c r="N108" s="165" t="s">
        <v>162</v>
      </c>
    </row>
    <row r="109" spans="2:131" outlineLevel="1" x14ac:dyDescent="0.2">
      <c r="B109" s="166" t="s">
        <v>25</v>
      </c>
      <c r="C109" s="90"/>
      <c r="D109" s="167"/>
      <c r="E109" s="167"/>
      <c r="F109" s="177">
        <f t="shared" si="28"/>
        <v>0</v>
      </c>
      <c r="G109" s="178"/>
      <c r="H109" s="179"/>
      <c r="I109" s="180"/>
      <c r="J109" s="181">
        <f t="shared" si="29"/>
        <v>1</v>
      </c>
      <c r="K109" s="28">
        <f t="shared" si="30"/>
        <v>0</v>
      </c>
      <c r="L109" s="28">
        <f t="shared" si="31"/>
        <v>0</v>
      </c>
      <c r="N109" s="165" t="s">
        <v>162</v>
      </c>
    </row>
    <row r="110" spans="2:131" outlineLevel="1" x14ac:dyDescent="0.2">
      <c r="B110" s="166" t="s">
        <v>25</v>
      </c>
      <c r="C110" s="90"/>
      <c r="D110" s="167"/>
      <c r="E110" s="167"/>
      <c r="F110" s="177">
        <f t="shared" si="28"/>
        <v>0</v>
      </c>
      <c r="G110" s="178"/>
      <c r="H110" s="179"/>
      <c r="I110" s="180"/>
      <c r="J110" s="181">
        <f t="shared" si="29"/>
        <v>1</v>
      </c>
      <c r="K110" s="28">
        <f t="shared" si="30"/>
        <v>0</v>
      </c>
      <c r="L110" s="28">
        <f t="shared" si="31"/>
        <v>0</v>
      </c>
      <c r="N110" s="165" t="s">
        <v>162</v>
      </c>
    </row>
    <row r="111" spans="2:131" outlineLevel="1" x14ac:dyDescent="0.2">
      <c r="B111" s="166" t="s">
        <v>25</v>
      </c>
      <c r="C111" s="90"/>
      <c r="D111" s="167"/>
      <c r="E111" s="167"/>
      <c r="F111" s="177">
        <f t="shared" si="28"/>
        <v>0</v>
      </c>
      <c r="G111" s="178"/>
      <c r="H111" s="179"/>
      <c r="I111" s="180"/>
      <c r="J111" s="181">
        <f t="shared" si="29"/>
        <v>1</v>
      </c>
      <c r="K111" s="28">
        <f t="shared" si="30"/>
        <v>0</v>
      </c>
      <c r="L111" s="28">
        <f t="shared" si="31"/>
        <v>0</v>
      </c>
      <c r="N111" s="165" t="s">
        <v>162</v>
      </c>
    </row>
    <row r="112" spans="2:131" outlineLevel="1" x14ac:dyDescent="0.2">
      <c r="B112" s="166" t="s">
        <v>25</v>
      </c>
      <c r="C112" s="90"/>
      <c r="D112" s="167"/>
      <c r="E112" s="167"/>
      <c r="F112" s="177">
        <f t="shared" si="28"/>
        <v>0</v>
      </c>
      <c r="G112" s="178"/>
      <c r="H112" s="179"/>
      <c r="I112" s="180"/>
      <c r="J112" s="181">
        <f t="shared" si="29"/>
        <v>1</v>
      </c>
      <c r="K112" s="28">
        <f t="shared" si="30"/>
        <v>0</v>
      </c>
      <c r="L112" s="28">
        <f t="shared" si="31"/>
        <v>0</v>
      </c>
      <c r="N112" s="165" t="s">
        <v>162</v>
      </c>
    </row>
    <row r="113" spans="1:131" outlineLevel="1" x14ac:dyDescent="0.2">
      <c r="B113" s="204" t="s">
        <v>128</v>
      </c>
      <c r="C113" s="205"/>
      <c r="D113" s="205"/>
      <c r="E113" s="205"/>
      <c r="F113" s="205"/>
      <c r="G113" s="206"/>
      <c r="H113" s="176">
        <f>SUM(H103:H112)</f>
        <v>0</v>
      </c>
      <c r="I113" s="188"/>
      <c r="J113" s="188"/>
      <c r="K113" s="176">
        <f>SUM(K103:K112)</f>
        <v>0</v>
      </c>
      <c r="L113" s="176">
        <f>SUM(L103:L112)</f>
        <v>0</v>
      </c>
      <c r="N113" s="165" t="s">
        <v>162</v>
      </c>
    </row>
    <row r="114" spans="1:131" ht="14.25" outlineLevel="1" x14ac:dyDescent="0.2">
      <c r="B114" s="210" t="s">
        <v>130</v>
      </c>
      <c r="C114" s="211"/>
      <c r="D114" s="211"/>
      <c r="E114" s="211"/>
      <c r="F114" s="211"/>
      <c r="G114" s="212"/>
      <c r="H114" s="182">
        <f>SUM(H101,H113)</f>
        <v>0</v>
      </c>
      <c r="I114" s="188"/>
      <c r="J114" s="188"/>
      <c r="K114" s="182">
        <f t="shared" ref="K114:L114" si="32">SUM(K101,K113)</f>
        <v>0</v>
      </c>
      <c r="L114" s="182">
        <f t="shared" si="32"/>
        <v>0</v>
      </c>
      <c r="N114" s="165" t="s">
        <v>162</v>
      </c>
    </row>
    <row r="115" spans="1:131" x14ac:dyDescent="0.2">
      <c r="B115" s="97"/>
      <c r="C115" s="97"/>
      <c r="N115" s="165" t="s">
        <v>162</v>
      </c>
    </row>
    <row r="116" spans="1:131" ht="15" customHeight="1" x14ac:dyDescent="0.2">
      <c r="B116" s="207" t="s">
        <v>134</v>
      </c>
      <c r="C116" s="208"/>
      <c r="D116" s="208"/>
      <c r="E116" s="208"/>
      <c r="F116" s="208"/>
      <c r="G116" s="208"/>
      <c r="H116" s="208"/>
      <c r="I116" s="208"/>
      <c r="J116" s="208"/>
      <c r="K116" s="208"/>
      <c r="L116" s="209"/>
      <c r="N116" s="165" t="s">
        <v>162</v>
      </c>
    </row>
    <row r="117" spans="1:131" ht="36" outlineLevel="1" x14ac:dyDescent="0.2">
      <c r="B117" s="9" t="s">
        <v>112</v>
      </c>
      <c r="C117" s="9" t="s">
        <v>113</v>
      </c>
      <c r="D117" s="9" t="s">
        <v>114</v>
      </c>
      <c r="E117" s="9" t="s">
        <v>115</v>
      </c>
      <c r="F117" s="9" t="s">
        <v>116</v>
      </c>
      <c r="G117" s="9" t="s">
        <v>117</v>
      </c>
      <c r="H117" s="9" t="s">
        <v>118</v>
      </c>
      <c r="I117" s="9" t="s">
        <v>119</v>
      </c>
      <c r="J117" s="9" t="s">
        <v>120</v>
      </c>
      <c r="K117" s="9" t="s">
        <v>121</v>
      </c>
      <c r="L117" s="9" t="s">
        <v>122</v>
      </c>
      <c r="N117" s="165" t="s">
        <v>162</v>
      </c>
    </row>
    <row r="118" spans="1:131" s="187" customFormat="1" outlineLevel="1" x14ac:dyDescent="0.2">
      <c r="A118" s="1"/>
      <c r="B118" s="192" t="s">
        <v>123</v>
      </c>
      <c r="C118" s="193"/>
      <c r="D118" s="193"/>
      <c r="E118" s="193"/>
      <c r="F118" s="193"/>
      <c r="G118" s="193"/>
      <c r="H118" s="193"/>
      <c r="I118" s="193"/>
      <c r="J118" s="193"/>
      <c r="K118" s="193"/>
      <c r="L118" s="194"/>
      <c r="M118" s="1"/>
      <c r="N118" s="165" t="s">
        <v>162</v>
      </c>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row>
    <row r="119" spans="1:131" outlineLevel="1" x14ac:dyDescent="0.2">
      <c r="B119" s="166" t="s">
        <v>25</v>
      </c>
      <c r="C119" s="90"/>
      <c r="D119" s="167"/>
      <c r="E119" s="167"/>
      <c r="F119" s="168">
        <f t="shared" ref="F119:F128" si="33">D119*E119</f>
        <v>0</v>
      </c>
      <c r="G119" s="169"/>
      <c r="H119" s="170"/>
      <c r="I119" s="171"/>
      <c r="J119" s="172">
        <f>1-I119</f>
        <v>1</v>
      </c>
      <c r="K119" s="173">
        <f>H119*I119</f>
        <v>0</v>
      </c>
      <c r="L119" s="173">
        <f>H119*J119</f>
        <v>0</v>
      </c>
      <c r="N119" s="165" t="s">
        <v>162</v>
      </c>
    </row>
    <row r="120" spans="1:131" outlineLevel="1" x14ac:dyDescent="0.2">
      <c r="B120" s="166" t="s">
        <v>25</v>
      </c>
      <c r="C120" s="90"/>
      <c r="D120" s="167"/>
      <c r="E120" s="167"/>
      <c r="F120" s="168">
        <f t="shared" si="33"/>
        <v>0</v>
      </c>
      <c r="G120" s="169"/>
      <c r="H120" s="170"/>
      <c r="I120" s="171"/>
      <c r="J120" s="172">
        <f t="shared" ref="J120:J128" si="34">1-I120</f>
        <v>1</v>
      </c>
      <c r="K120" s="173">
        <f t="shared" ref="K120:K128" si="35">H120*I120</f>
        <v>0</v>
      </c>
      <c r="L120" s="173">
        <f t="shared" ref="L120:L128" si="36">H120*J120</f>
        <v>0</v>
      </c>
      <c r="N120" s="165" t="s">
        <v>162</v>
      </c>
    </row>
    <row r="121" spans="1:131" outlineLevel="1" x14ac:dyDescent="0.2">
      <c r="B121" s="166" t="s">
        <v>25</v>
      </c>
      <c r="C121" s="90"/>
      <c r="D121" s="167"/>
      <c r="E121" s="167"/>
      <c r="F121" s="168">
        <f t="shared" si="33"/>
        <v>0</v>
      </c>
      <c r="G121" s="169"/>
      <c r="H121" s="170"/>
      <c r="I121" s="171"/>
      <c r="J121" s="172">
        <f t="shared" si="34"/>
        <v>1</v>
      </c>
      <c r="K121" s="173">
        <f t="shared" si="35"/>
        <v>0</v>
      </c>
      <c r="L121" s="173">
        <f t="shared" si="36"/>
        <v>0</v>
      </c>
      <c r="N121" s="165" t="s">
        <v>162</v>
      </c>
    </row>
    <row r="122" spans="1:131" outlineLevel="1" x14ac:dyDescent="0.2">
      <c r="B122" s="166" t="s">
        <v>25</v>
      </c>
      <c r="C122" s="90"/>
      <c r="D122" s="167"/>
      <c r="E122" s="167"/>
      <c r="F122" s="168">
        <f t="shared" si="33"/>
        <v>0</v>
      </c>
      <c r="G122" s="169"/>
      <c r="H122" s="170"/>
      <c r="I122" s="171"/>
      <c r="J122" s="172">
        <f t="shared" si="34"/>
        <v>1</v>
      </c>
      <c r="K122" s="173">
        <f t="shared" si="35"/>
        <v>0</v>
      </c>
      <c r="L122" s="173">
        <f t="shared" si="36"/>
        <v>0</v>
      </c>
      <c r="N122" s="165" t="s">
        <v>162</v>
      </c>
    </row>
    <row r="123" spans="1:131" outlineLevel="1" x14ac:dyDescent="0.2">
      <c r="B123" s="166" t="s">
        <v>25</v>
      </c>
      <c r="C123" s="90"/>
      <c r="D123" s="167"/>
      <c r="E123" s="167"/>
      <c r="F123" s="168">
        <f t="shared" si="33"/>
        <v>0</v>
      </c>
      <c r="G123" s="169"/>
      <c r="H123" s="170"/>
      <c r="I123" s="171"/>
      <c r="J123" s="172">
        <f t="shared" si="34"/>
        <v>1</v>
      </c>
      <c r="K123" s="173">
        <f t="shared" si="35"/>
        <v>0</v>
      </c>
      <c r="L123" s="173">
        <f t="shared" si="36"/>
        <v>0</v>
      </c>
      <c r="N123" s="165" t="s">
        <v>162</v>
      </c>
    </row>
    <row r="124" spans="1:131" outlineLevel="1" x14ac:dyDescent="0.2">
      <c r="B124" s="166" t="s">
        <v>25</v>
      </c>
      <c r="C124" s="90"/>
      <c r="D124" s="167"/>
      <c r="E124" s="167"/>
      <c r="F124" s="168">
        <f t="shared" si="33"/>
        <v>0</v>
      </c>
      <c r="G124" s="169"/>
      <c r="H124" s="170"/>
      <c r="I124" s="171"/>
      <c r="J124" s="172">
        <f t="shared" si="34"/>
        <v>1</v>
      </c>
      <c r="K124" s="173">
        <f t="shared" si="35"/>
        <v>0</v>
      </c>
      <c r="L124" s="173">
        <f t="shared" si="36"/>
        <v>0</v>
      </c>
      <c r="N124" s="165" t="s">
        <v>162</v>
      </c>
    </row>
    <row r="125" spans="1:131" outlineLevel="1" x14ac:dyDescent="0.2">
      <c r="B125" s="166" t="s">
        <v>25</v>
      </c>
      <c r="C125" s="90"/>
      <c r="D125" s="167"/>
      <c r="E125" s="167"/>
      <c r="F125" s="168">
        <f t="shared" si="33"/>
        <v>0</v>
      </c>
      <c r="G125" s="169"/>
      <c r="H125" s="170"/>
      <c r="I125" s="171"/>
      <c r="J125" s="172">
        <f t="shared" si="34"/>
        <v>1</v>
      </c>
      <c r="K125" s="173">
        <f t="shared" si="35"/>
        <v>0</v>
      </c>
      <c r="L125" s="173">
        <f t="shared" si="36"/>
        <v>0</v>
      </c>
      <c r="N125" s="165" t="s">
        <v>162</v>
      </c>
    </row>
    <row r="126" spans="1:131" outlineLevel="1" x14ac:dyDescent="0.2">
      <c r="B126" s="166" t="s">
        <v>25</v>
      </c>
      <c r="C126" s="90"/>
      <c r="D126" s="167"/>
      <c r="E126" s="167"/>
      <c r="F126" s="168">
        <f t="shared" si="33"/>
        <v>0</v>
      </c>
      <c r="G126" s="169"/>
      <c r="H126" s="170"/>
      <c r="I126" s="171"/>
      <c r="J126" s="172">
        <f t="shared" si="34"/>
        <v>1</v>
      </c>
      <c r="K126" s="173">
        <f t="shared" si="35"/>
        <v>0</v>
      </c>
      <c r="L126" s="173">
        <f t="shared" si="36"/>
        <v>0</v>
      </c>
      <c r="N126" s="165" t="s">
        <v>162</v>
      </c>
    </row>
    <row r="127" spans="1:131" outlineLevel="1" x14ac:dyDescent="0.2">
      <c r="B127" s="166" t="s">
        <v>25</v>
      </c>
      <c r="C127" s="90"/>
      <c r="D127" s="167"/>
      <c r="E127" s="167"/>
      <c r="F127" s="168">
        <f t="shared" si="33"/>
        <v>0</v>
      </c>
      <c r="G127" s="169"/>
      <c r="H127" s="170"/>
      <c r="I127" s="171"/>
      <c r="J127" s="172">
        <f t="shared" si="34"/>
        <v>1</v>
      </c>
      <c r="K127" s="173">
        <f t="shared" si="35"/>
        <v>0</v>
      </c>
      <c r="L127" s="173">
        <f t="shared" si="36"/>
        <v>0</v>
      </c>
      <c r="N127" s="165" t="s">
        <v>162</v>
      </c>
    </row>
    <row r="128" spans="1:131" outlineLevel="1" x14ac:dyDescent="0.2">
      <c r="B128" s="166" t="s">
        <v>25</v>
      </c>
      <c r="C128" s="90"/>
      <c r="D128" s="167"/>
      <c r="E128" s="167"/>
      <c r="F128" s="168">
        <f t="shared" si="33"/>
        <v>0</v>
      </c>
      <c r="G128" s="169"/>
      <c r="H128" s="170"/>
      <c r="I128" s="171"/>
      <c r="J128" s="172">
        <f t="shared" si="34"/>
        <v>1</v>
      </c>
      <c r="K128" s="173">
        <f t="shared" si="35"/>
        <v>0</v>
      </c>
      <c r="L128" s="173">
        <f t="shared" si="36"/>
        <v>0</v>
      </c>
      <c r="N128" s="165" t="s">
        <v>162</v>
      </c>
    </row>
    <row r="129" spans="1:131" outlineLevel="1" x14ac:dyDescent="0.2">
      <c r="B129" s="174"/>
      <c r="C129" s="175"/>
      <c r="D129" s="175"/>
      <c r="E129" s="175"/>
      <c r="F129" s="175"/>
      <c r="G129" s="174" t="s">
        <v>128</v>
      </c>
      <c r="H129" s="176">
        <f>SUM(H119:H128)</f>
        <v>0</v>
      </c>
      <c r="I129" s="188"/>
      <c r="J129" s="188"/>
      <c r="K129" s="176">
        <f>SUM(K119:K128)</f>
        <v>0</v>
      </c>
      <c r="L129" s="176">
        <f>SUM(L119:L128)</f>
        <v>0</v>
      </c>
      <c r="N129" s="165" t="s">
        <v>162</v>
      </c>
    </row>
    <row r="130" spans="1:131" s="187" customFormat="1" outlineLevel="1" x14ac:dyDescent="0.2">
      <c r="A130" s="1"/>
      <c r="B130" s="192" t="s">
        <v>129</v>
      </c>
      <c r="C130" s="193"/>
      <c r="D130" s="193"/>
      <c r="E130" s="193"/>
      <c r="F130" s="193"/>
      <c r="G130" s="193"/>
      <c r="H130" s="193"/>
      <c r="I130" s="193"/>
      <c r="J130" s="193"/>
      <c r="K130" s="193"/>
      <c r="L130" s="194"/>
      <c r="M130" s="1"/>
      <c r="N130" s="165" t="s">
        <v>162</v>
      </c>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row>
    <row r="131" spans="1:131" outlineLevel="1" x14ac:dyDescent="0.2">
      <c r="B131" s="166" t="s">
        <v>25</v>
      </c>
      <c r="C131" s="90"/>
      <c r="D131" s="167"/>
      <c r="E131" s="167"/>
      <c r="F131" s="177">
        <f>D131*E131</f>
        <v>0</v>
      </c>
      <c r="G131" s="178"/>
      <c r="H131" s="179"/>
      <c r="I131" s="180"/>
      <c r="J131" s="181">
        <f>1-I131</f>
        <v>1</v>
      </c>
      <c r="K131" s="28">
        <f>H131*I131</f>
        <v>0</v>
      </c>
      <c r="L131" s="28">
        <f>H131*J131</f>
        <v>0</v>
      </c>
      <c r="N131" s="165" t="s">
        <v>162</v>
      </c>
    </row>
    <row r="132" spans="1:131" outlineLevel="1" x14ac:dyDescent="0.2">
      <c r="B132" s="166" t="s">
        <v>25</v>
      </c>
      <c r="C132" s="90"/>
      <c r="D132" s="167"/>
      <c r="E132" s="167"/>
      <c r="F132" s="177">
        <f t="shared" ref="F132:F140" si="37">D132*E132</f>
        <v>0</v>
      </c>
      <c r="G132" s="178"/>
      <c r="H132" s="179"/>
      <c r="I132" s="180"/>
      <c r="J132" s="181">
        <f t="shared" ref="J132:J140" si="38">1-I132</f>
        <v>1</v>
      </c>
      <c r="K132" s="28">
        <f t="shared" ref="K132:K140" si="39">H132*I132</f>
        <v>0</v>
      </c>
      <c r="L132" s="28">
        <f t="shared" ref="L132:L140" si="40">H132*J132</f>
        <v>0</v>
      </c>
      <c r="N132" s="165" t="s">
        <v>162</v>
      </c>
    </row>
    <row r="133" spans="1:131" outlineLevel="1" x14ac:dyDescent="0.2">
      <c r="B133" s="166" t="s">
        <v>25</v>
      </c>
      <c r="C133" s="90"/>
      <c r="D133" s="167"/>
      <c r="E133" s="167"/>
      <c r="F133" s="177">
        <f t="shared" si="37"/>
        <v>0</v>
      </c>
      <c r="G133" s="178"/>
      <c r="H133" s="179"/>
      <c r="I133" s="180"/>
      <c r="J133" s="181">
        <f t="shared" si="38"/>
        <v>1</v>
      </c>
      <c r="K133" s="28">
        <f t="shared" si="39"/>
        <v>0</v>
      </c>
      <c r="L133" s="28">
        <f t="shared" si="40"/>
        <v>0</v>
      </c>
      <c r="N133" s="165" t="s">
        <v>162</v>
      </c>
    </row>
    <row r="134" spans="1:131" outlineLevel="1" x14ac:dyDescent="0.2">
      <c r="B134" s="166" t="s">
        <v>25</v>
      </c>
      <c r="C134" s="90"/>
      <c r="D134" s="167"/>
      <c r="E134" s="167"/>
      <c r="F134" s="177">
        <f t="shared" si="37"/>
        <v>0</v>
      </c>
      <c r="G134" s="178"/>
      <c r="H134" s="179"/>
      <c r="I134" s="180"/>
      <c r="J134" s="181">
        <f t="shared" si="38"/>
        <v>1</v>
      </c>
      <c r="K134" s="28">
        <f t="shared" si="39"/>
        <v>0</v>
      </c>
      <c r="L134" s="28">
        <f t="shared" si="40"/>
        <v>0</v>
      </c>
      <c r="N134" s="165" t="s">
        <v>162</v>
      </c>
    </row>
    <row r="135" spans="1:131" outlineLevel="1" x14ac:dyDescent="0.2">
      <c r="B135" s="166" t="s">
        <v>25</v>
      </c>
      <c r="C135" s="90"/>
      <c r="D135" s="167"/>
      <c r="E135" s="167"/>
      <c r="F135" s="177">
        <f t="shared" si="37"/>
        <v>0</v>
      </c>
      <c r="G135" s="178"/>
      <c r="H135" s="179"/>
      <c r="I135" s="180"/>
      <c r="J135" s="181">
        <f t="shared" si="38"/>
        <v>1</v>
      </c>
      <c r="K135" s="28">
        <f t="shared" si="39"/>
        <v>0</v>
      </c>
      <c r="L135" s="28">
        <f t="shared" si="40"/>
        <v>0</v>
      </c>
      <c r="N135" s="165" t="s">
        <v>162</v>
      </c>
    </row>
    <row r="136" spans="1:131" outlineLevel="1" x14ac:dyDescent="0.2">
      <c r="B136" s="166" t="s">
        <v>25</v>
      </c>
      <c r="C136" s="90"/>
      <c r="D136" s="167"/>
      <c r="E136" s="167"/>
      <c r="F136" s="177">
        <f t="shared" si="37"/>
        <v>0</v>
      </c>
      <c r="G136" s="178"/>
      <c r="H136" s="179"/>
      <c r="I136" s="180"/>
      <c r="J136" s="181">
        <f t="shared" si="38"/>
        <v>1</v>
      </c>
      <c r="K136" s="28">
        <f t="shared" si="39"/>
        <v>0</v>
      </c>
      <c r="L136" s="28">
        <f t="shared" si="40"/>
        <v>0</v>
      </c>
      <c r="N136" s="165" t="s">
        <v>162</v>
      </c>
    </row>
    <row r="137" spans="1:131" outlineLevel="1" x14ac:dyDescent="0.2">
      <c r="B137" s="166" t="s">
        <v>25</v>
      </c>
      <c r="C137" s="90"/>
      <c r="D137" s="167"/>
      <c r="E137" s="167"/>
      <c r="F137" s="177">
        <f t="shared" si="37"/>
        <v>0</v>
      </c>
      <c r="G137" s="178"/>
      <c r="H137" s="179"/>
      <c r="I137" s="180"/>
      <c r="J137" s="181">
        <f t="shared" si="38"/>
        <v>1</v>
      </c>
      <c r="K137" s="28">
        <f t="shared" si="39"/>
        <v>0</v>
      </c>
      <c r="L137" s="28">
        <f t="shared" si="40"/>
        <v>0</v>
      </c>
      <c r="N137" s="165" t="s">
        <v>162</v>
      </c>
    </row>
    <row r="138" spans="1:131" outlineLevel="1" x14ac:dyDescent="0.2">
      <c r="B138" s="166" t="s">
        <v>25</v>
      </c>
      <c r="C138" s="90"/>
      <c r="D138" s="167"/>
      <c r="E138" s="167"/>
      <c r="F138" s="177">
        <f t="shared" si="37"/>
        <v>0</v>
      </c>
      <c r="G138" s="178"/>
      <c r="H138" s="179"/>
      <c r="I138" s="180"/>
      <c r="J138" s="181">
        <f t="shared" si="38"/>
        <v>1</v>
      </c>
      <c r="K138" s="28">
        <f t="shared" si="39"/>
        <v>0</v>
      </c>
      <c r="L138" s="28">
        <f t="shared" si="40"/>
        <v>0</v>
      </c>
      <c r="N138" s="165" t="s">
        <v>162</v>
      </c>
    </row>
    <row r="139" spans="1:131" outlineLevel="1" x14ac:dyDescent="0.2">
      <c r="B139" s="166" t="s">
        <v>25</v>
      </c>
      <c r="C139" s="90"/>
      <c r="D139" s="167"/>
      <c r="E139" s="167"/>
      <c r="F139" s="177">
        <f t="shared" si="37"/>
        <v>0</v>
      </c>
      <c r="G139" s="178"/>
      <c r="H139" s="179"/>
      <c r="I139" s="180"/>
      <c r="J139" s="181">
        <f t="shared" si="38"/>
        <v>1</v>
      </c>
      <c r="K139" s="28">
        <f t="shared" si="39"/>
        <v>0</v>
      </c>
      <c r="L139" s="28">
        <f t="shared" si="40"/>
        <v>0</v>
      </c>
      <c r="N139" s="165" t="s">
        <v>162</v>
      </c>
    </row>
    <row r="140" spans="1:131" outlineLevel="1" x14ac:dyDescent="0.2">
      <c r="B140" s="166" t="s">
        <v>25</v>
      </c>
      <c r="C140" s="90"/>
      <c r="D140" s="167"/>
      <c r="E140" s="167"/>
      <c r="F140" s="177">
        <f t="shared" si="37"/>
        <v>0</v>
      </c>
      <c r="G140" s="178"/>
      <c r="H140" s="179"/>
      <c r="I140" s="180"/>
      <c r="J140" s="181">
        <f t="shared" si="38"/>
        <v>1</v>
      </c>
      <c r="K140" s="28">
        <f t="shared" si="39"/>
        <v>0</v>
      </c>
      <c r="L140" s="28">
        <f t="shared" si="40"/>
        <v>0</v>
      </c>
      <c r="N140" s="165" t="s">
        <v>162</v>
      </c>
    </row>
    <row r="141" spans="1:131" outlineLevel="1" x14ac:dyDescent="0.2">
      <c r="B141" s="204" t="s">
        <v>128</v>
      </c>
      <c r="C141" s="205"/>
      <c r="D141" s="205"/>
      <c r="E141" s="205"/>
      <c r="F141" s="205"/>
      <c r="G141" s="206"/>
      <c r="H141" s="176">
        <f>SUM(H131:H140)</f>
        <v>0</v>
      </c>
      <c r="I141" s="188"/>
      <c r="J141" s="188"/>
      <c r="K141" s="176">
        <f>SUM(K131:K140)</f>
        <v>0</v>
      </c>
      <c r="L141" s="176">
        <f>SUM(L131:L140)</f>
        <v>0</v>
      </c>
      <c r="N141" s="165" t="s">
        <v>162</v>
      </c>
    </row>
    <row r="142" spans="1:131" ht="14.25" outlineLevel="1" x14ac:dyDescent="0.2">
      <c r="B142" s="210" t="s">
        <v>130</v>
      </c>
      <c r="C142" s="211"/>
      <c r="D142" s="211"/>
      <c r="E142" s="211"/>
      <c r="F142" s="211"/>
      <c r="G142" s="212"/>
      <c r="H142" s="182">
        <f>SUM(H129,H141)</f>
        <v>0</v>
      </c>
      <c r="I142" s="188"/>
      <c r="J142" s="188"/>
      <c r="K142" s="182">
        <f t="shared" ref="K142:L142" si="41">SUM(K129,K141)</f>
        <v>0</v>
      </c>
      <c r="L142" s="182">
        <f t="shared" si="41"/>
        <v>0</v>
      </c>
      <c r="N142" s="165" t="s">
        <v>162</v>
      </c>
    </row>
    <row r="143" spans="1:131" x14ac:dyDescent="0.2">
      <c r="B143" s="97"/>
      <c r="C143" s="97"/>
      <c r="N143" s="165" t="s">
        <v>162</v>
      </c>
    </row>
    <row r="144" spans="1:131" x14ac:dyDescent="0.2">
      <c r="N144" s="165" t="s">
        <v>162</v>
      </c>
    </row>
    <row r="145" spans="2:14" ht="15.75" x14ac:dyDescent="0.25">
      <c r="B145" s="213" t="s">
        <v>135</v>
      </c>
      <c r="C145" s="213"/>
      <c r="D145" s="213"/>
      <c r="E145" s="213"/>
      <c r="F145" s="213"/>
      <c r="G145" s="213"/>
      <c r="H145" s="213"/>
      <c r="I145" s="213"/>
      <c r="J145" s="213"/>
      <c r="K145" s="213"/>
      <c r="L145" s="213"/>
      <c r="N145" s="165" t="s">
        <v>162</v>
      </c>
    </row>
    <row r="146" spans="2:14" ht="15" x14ac:dyDescent="0.25">
      <c r="B146" s="130"/>
      <c r="C146" s="130"/>
      <c r="D146" s="130"/>
      <c r="E146" s="130"/>
      <c r="F146" s="130"/>
      <c r="G146" s="130"/>
      <c r="H146" s="130"/>
      <c r="I146" s="130"/>
      <c r="J146" s="130"/>
      <c r="K146" s="130"/>
      <c r="L146" s="130"/>
      <c r="N146" s="165" t="s">
        <v>162</v>
      </c>
    </row>
    <row r="147" spans="2:14" ht="15" x14ac:dyDescent="0.25">
      <c r="B147" s="161"/>
      <c r="C147" s="161"/>
      <c r="D147" s="130"/>
      <c r="E147" s="130"/>
      <c r="F147" s="130"/>
      <c r="G147" s="130"/>
      <c r="H147" s="130"/>
      <c r="I147" s="130"/>
      <c r="J147" s="130"/>
      <c r="K147" s="130"/>
      <c r="L147" s="130"/>
      <c r="N147" s="165" t="s">
        <v>162</v>
      </c>
    </row>
    <row r="148" spans="2:14" x14ac:dyDescent="0.2">
      <c r="N148" s="165" t="s">
        <v>162</v>
      </c>
    </row>
    <row r="149" spans="2:14" ht="48" outlineLevel="1" x14ac:dyDescent="0.2">
      <c r="B149" s="160" t="str">
        <f>B4</f>
        <v>BASELINE MODEL I</v>
      </c>
      <c r="C149" s="159"/>
      <c r="D149" s="16" t="s">
        <v>136</v>
      </c>
      <c r="E149" s="16" t="s">
        <v>137</v>
      </c>
      <c r="F149" s="16" t="s">
        <v>138</v>
      </c>
      <c r="N149" s="165" t="s">
        <v>162</v>
      </c>
    </row>
    <row r="150" spans="2:14" ht="14.45" customHeight="1" outlineLevel="1" x14ac:dyDescent="0.2">
      <c r="B150" s="99" t="s">
        <v>57</v>
      </c>
      <c r="C150" s="98" t="s">
        <v>124</v>
      </c>
      <c r="D150" s="189"/>
      <c r="E150" s="87">
        <f>SUMIF(C7:C28,C150,$L$7:$L$28)</f>
        <v>0</v>
      </c>
      <c r="F150" s="12" t="str">
        <f>IFERROR(E150/(D150+E150),"-")</f>
        <v>-</v>
      </c>
      <c r="N150" s="165" t="s">
        <v>162</v>
      </c>
    </row>
    <row r="151" spans="2:14" ht="14.45" customHeight="1" outlineLevel="1" x14ac:dyDescent="0.2">
      <c r="B151" s="99" t="s">
        <v>58</v>
      </c>
      <c r="C151" s="98" t="s">
        <v>125</v>
      </c>
      <c r="D151" s="190"/>
      <c r="E151" s="87">
        <f t="shared" ref="E151:E153" si="42">SUMIF(C8:C29,C151,$L$7:$L$28)</f>
        <v>0</v>
      </c>
      <c r="F151" s="12" t="str">
        <f>IFERROR(E151/(D151+E151),"-")</f>
        <v>-</v>
      </c>
      <c r="N151" s="165" t="s">
        <v>162</v>
      </c>
    </row>
    <row r="152" spans="2:14" ht="14.45" customHeight="1" outlineLevel="1" x14ac:dyDescent="0.2">
      <c r="B152" s="99" t="s">
        <v>59</v>
      </c>
      <c r="C152" s="98" t="s">
        <v>126</v>
      </c>
      <c r="D152" s="190"/>
      <c r="E152" s="87">
        <f t="shared" si="42"/>
        <v>0</v>
      </c>
      <c r="F152" s="12" t="str">
        <f>IFERROR(E152/(D152+E152),"-")</f>
        <v>-</v>
      </c>
      <c r="N152" s="165" t="s">
        <v>162</v>
      </c>
    </row>
    <row r="153" spans="2:14" ht="14.45" customHeight="1" outlineLevel="1" x14ac:dyDescent="0.2">
      <c r="B153" s="99" t="s">
        <v>139</v>
      </c>
      <c r="C153" s="129" t="s">
        <v>127</v>
      </c>
      <c r="D153" s="190"/>
      <c r="E153" s="87">
        <f t="shared" si="42"/>
        <v>0</v>
      </c>
      <c r="F153" s="12" t="str">
        <f>IFERROR(E153/(D153+E153),"-")</f>
        <v>-</v>
      </c>
      <c r="N153" s="165"/>
    </row>
    <row r="154" spans="2:14" ht="14.45" customHeight="1" outlineLevel="1" x14ac:dyDescent="0.2">
      <c r="B154" s="183" t="s">
        <v>44</v>
      </c>
      <c r="C154" s="184"/>
      <c r="D154" s="191"/>
      <c r="E154" s="185">
        <f>SUM(E150:E153)</f>
        <v>0</v>
      </c>
      <c r="F154" s="186" t="str">
        <f>IFERROR(E154/(D154+E154),"-")</f>
        <v>-</v>
      </c>
      <c r="N154" s="165" t="s">
        <v>162</v>
      </c>
    </row>
    <row r="155" spans="2:14" ht="14.45" customHeight="1" outlineLevel="1" x14ac:dyDescent="0.2">
      <c r="B155" s="99"/>
      <c r="C155" s="129"/>
      <c r="D155" s="100"/>
      <c r="E155" s="100"/>
      <c r="F155" s="101"/>
      <c r="N155" s="165" t="s">
        <v>162</v>
      </c>
    </row>
    <row r="156" spans="2:14" ht="14.45" customHeight="1" outlineLevel="1" x14ac:dyDescent="0.2">
      <c r="B156" s="99"/>
      <c r="C156" s="129"/>
      <c r="D156" s="100"/>
      <c r="E156" s="100"/>
      <c r="F156" s="101"/>
      <c r="N156" s="165" t="s">
        <v>162</v>
      </c>
    </row>
    <row r="157" spans="2:14" ht="14.45" customHeight="1" outlineLevel="1" x14ac:dyDescent="0.2">
      <c r="B157" s="99"/>
      <c r="C157" s="129"/>
      <c r="D157" s="100"/>
      <c r="E157" s="100"/>
      <c r="F157" s="101"/>
      <c r="N157" s="165" t="s">
        <v>162</v>
      </c>
    </row>
    <row r="158" spans="2:14" ht="14.45" customHeight="1" outlineLevel="1" x14ac:dyDescent="0.2">
      <c r="B158" s="99"/>
      <c r="C158" s="129"/>
      <c r="D158" s="100"/>
      <c r="E158" s="100"/>
      <c r="F158" s="101"/>
      <c r="N158" s="165" t="s">
        <v>162</v>
      </c>
    </row>
    <row r="159" spans="2:14" ht="14.45" customHeight="1" outlineLevel="1" x14ac:dyDescent="0.2">
      <c r="B159" s="99"/>
      <c r="C159" s="129"/>
      <c r="D159" s="100"/>
      <c r="E159" s="100"/>
      <c r="F159" s="101"/>
      <c r="N159" s="165" t="s">
        <v>162</v>
      </c>
    </row>
    <row r="160" spans="2:14" ht="14.45" customHeight="1" x14ac:dyDescent="0.2">
      <c r="B160" s="99"/>
      <c r="C160" s="3"/>
      <c r="D160" s="100"/>
      <c r="E160" s="100"/>
      <c r="F160" s="101"/>
      <c r="N160" s="165" t="s">
        <v>162</v>
      </c>
    </row>
    <row r="161" spans="2:14" ht="48" outlineLevel="1" x14ac:dyDescent="0.2">
      <c r="B161" s="160" t="str">
        <f>B32</f>
        <v>BASELINE MODEL II</v>
      </c>
      <c r="C161" s="159"/>
      <c r="D161" s="16" t="s">
        <v>136</v>
      </c>
      <c r="E161" s="16" t="s">
        <v>137</v>
      </c>
      <c r="F161" s="16" t="s">
        <v>138</v>
      </c>
      <c r="N161" s="165" t="s">
        <v>162</v>
      </c>
    </row>
    <row r="162" spans="2:14" ht="14.45" customHeight="1" outlineLevel="1" x14ac:dyDescent="0.2">
      <c r="B162" s="99" t="s">
        <v>57</v>
      </c>
      <c r="C162" s="98" t="s">
        <v>124</v>
      </c>
      <c r="D162" s="189"/>
      <c r="E162" s="87">
        <f>SUMIF(C35:C56,C162,L35:L56)</f>
        <v>0</v>
      </c>
      <c r="F162" s="12" t="str">
        <f>IFERROR(E162/(D162+E162),"-")</f>
        <v>-</v>
      </c>
      <c r="N162" s="165" t="s">
        <v>162</v>
      </c>
    </row>
    <row r="163" spans="2:14" ht="14.45" customHeight="1" outlineLevel="1" x14ac:dyDescent="0.2">
      <c r="B163" s="99" t="s">
        <v>58</v>
      </c>
      <c r="C163" s="98" t="s">
        <v>125</v>
      </c>
      <c r="D163" s="190"/>
      <c r="E163" s="87">
        <f>SUMIF(C35:C56,C163,L35:L56)</f>
        <v>0</v>
      </c>
      <c r="F163" s="12" t="str">
        <f>IFERROR(E163/(D163+E163),"-")</f>
        <v>-</v>
      </c>
      <c r="N163" s="165" t="s">
        <v>162</v>
      </c>
    </row>
    <row r="164" spans="2:14" ht="14.45" customHeight="1" outlineLevel="1" x14ac:dyDescent="0.2">
      <c r="B164" s="99" t="s">
        <v>59</v>
      </c>
      <c r="C164" s="98" t="s">
        <v>126</v>
      </c>
      <c r="D164" s="190"/>
      <c r="E164" s="87">
        <f>SUMIF(C35:C56,C164,L35:L56)</f>
        <v>0</v>
      </c>
      <c r="F164" s="12" t="str">
        <f>IFERROR(E164/(D164+E164),"-")</f>
        <v>-</v>
      </c>
      <c r="N164" s="165" t="s">
        <v>162</v>
      </c>
    </row>
    <row r="165" spans="2:14" ht="14.45" customHeight="1" outlineLevel="1" x14ac:dyDescent="0.2">
      <c r="B165" s="99" t="s">
        <v>139</v>
      </c>
      <c r="C165" s="129" t="s">
        <v>127</v>
      </c>
      <c r="D165" s="190"/>
      <c r="E165" s="87">
        <f>SUMIF(C36:C57,C165,L36:L57)</f>
        <v>0</v>
      </c>
      <c r="F165" s="12" t="str">
        <f>IFERROR(E165/(D165+E165),"-")</f>
        <v>-</v>
      </c>
      <c r="N165" s="165"/>
    </row>
    <row r="166" spans="2:14" ht="14.45" customHeight="1" outlineLevel="1" x14ac:dyDescent="0.2">
      <c r="B166" s="183" t="s">
        <v>44</v>
      </c>
      <c r="C166" s="184"/>
      <c r="D166" s="191"/>
      <c r="E166" s="185">
        <f>SUM(E162:E165)</f>
        <v>0</v>
      </c>
      <c r="F166" s="186" t="str">
        <f>IFERROR(E166/(D166+E166),"-")</f>
        <v>-</v>
      </c>
      <c r="N166" s="165" t="s">
        <v>162</v>
      </c>
    </row>
    <row r="167" spans="2:14" ht="14.45" customHeight="1" outlineLevel="1" x14ac:dyDescent="0.2">
      <c r="B167" s="99"/>
      <c r="C167" s="129"/>
      <c r="D167" s="100"/>
      <c r="E167" s="100"/>
      <c r="F167" s="101"/>
      <c r="N167" s="165" t="s">
        <v>162</v>
      </c>
    </row>
    <row r="168" spans="2:14" ht="14.45" customHeight="1" outlineLevel="1" x14ac:dyDescent="0.2">
      <c r="B168" s="99"/>
      <c r="C168" s="129"/>
      <c r="D168" s="100"/>
      <c r="E168" s="100"/>
      <c r="F168" s="101"/>
      <c r="N168" s="165" t="s">
        <v>162</v>
      </c>
    </row>
    <row r="169" spans="2:14" ht="14.45" customHeight="1" outlineLevel="1" x14ac:dyDescent="0.2">
      <c r="B169" s="99"/>
      <c r="C169" s="129"/>
      <c r="D169" s="100"/>
      <c r="E169" s="100"/>
      <c r="F169" s="101"/>
      <c r="N169" s="165" t="s">
        <v>162</v>
      </c>
    </row>
    <row r="170" spans="2:14" ht="14.45" customHeight="1" outlineLevel="1" x14ac:dyDescent="0.2">
      <c r="B170" s="99"/>
      <c r="C170" s="129"/>
      <c r="D170" s="100"/>
      <c r="E170" s="100"/>
      <c r="F170" s="101"/>
      <c r="N170" s="165" t="s">
        <v>162</v>
      </c>
    </row>
    <row r="171" spans="2:14" ht="14.45" customHeight="1" outlineLevel="1" x14ac:dyDescent="0.2">
      <c r="B171" s="99"/>
      <c r="C171" s="129"/>
      <c r="D171" s="100"/>
      <c r="E171" s="100"/>
      <c r="F171" s="101"/>
      <c r="N171" s="165" t="s">
        <v>162</v>
      </c>
    </row>
    <row r="172" spans="2:14" ht="14.45" customHeight="1" x14ac:dyDescent="0.2">
      <c r="B172" s="99"/>
      <c r="C172" s="3"/>
      <c r="D172" s="100"/>
      <c r="E172" s="100"/>
      <c r="F172" s="101"/>
      <c r="N172" s="165" t="s">
        <v>162</v>
      </c>
    </row>
    <row r="173" spans="2:14" ht="44.25" customHeight="1" outlineLevel="1" x14ac:dyDescent="0.2">
      <c r="B173" s="160" t="str">
        <f>B60</f>
        <v>PPP PARTNERSHIP CONTRACT</v>
      </c>
      <c r="C173" s="159"/>
      <c r="D173" s="16" t="s">
        <v>136</v>
      </c>
      <c r="E173" s="16" t="s">
        <v>137</v>
      </c>
      <c r="F173" s="16" t="s">
        <v>138</v>
      </c>
      <c r="N173" s="165" t="s">
        <v>162</v>
      </c>
    </row>
    <row r="174" spans="2:14" outlineLevel="1" x14ac:dyDescent="0.2">
      <c r="B174" s="99" t="s">
        <v>57</v>
      </c>
      <c r="C174" s="98" t="s">
        <v>124</v>
      </c>
      <c r="D174" s="87">
        <f>SUMIF(C63:C84,C174,K63:K84)</f>
        <v>0</v>
      </c>
      <c r="E174" s="87">
        <f>SUMIF(C63:C84,C174,L63:L84)</f>
        <v>0</v>
      </c>
      <c r="F174" s="12" t="str">
        <f>IFERROR(E174/(D174+E174),"-")</f>
        <v>-</v>
      </c>
      <c r="N174" s="165" t="s">
        <v>162</v>
      </c>
    </row>
    <row r="175" spans="2:14" outlineLevel="1" x14ac:dyDescent="0.2">
      <c r="B175" s="99" t="s">
        <v>58</v>
      </c>
      <c r="C175" s="98" t="s">
        <v>125</v>
      </c>
      <c r="D175" s="87">
        <f>SUMIF(C63:C84,C175,K63:K84)</f>
        <v>0</v>
      </c>
      <c r="E175" s="87">
        <f>SUMIF(C63:C84,C175,L63:L84)</f>
        <v>0</v>
      </c>
      <c r="F175" s="12" t="str">
        <f>IFERROR(E175/(D175+E175),"-")</f>
        <v>-</v>
      </c>
      <c r="N175" s="165" t="s">
        <v>162</v>
      </c>
    </row>
    <row r="176" spans="2:14" outlineLevel="1" x14ac:dyDescent="0.2">
      <c r="B176" s="99" t="s">
        <v>59</v>
      </c>
      <c r="C176" s="98" t="s">
        <v>126</v>
      </c>
      <c r="D176" s="87">
        <f>SUMIF(C63:C84,C176,K63:K84)</f>
        <v>0</v>
      </c>
      <c r="E176" s="87">
        <f>SUMIF(C63:C84,C176,L63:L84)</f>
        <v>0</v>
      </c>
      <c r="F176" s="12" t="str">
        <f>IFERROR(E176/(D176+E176),"-")</f>
        <v>-</v>
      </c>
      <c r="N176" s="165" t="s">
        <v>162</v>
      </c>
    </row>
    <row r="177" spans="2:14" outlineLevel="1" x14ac:dyDescent="0.2">
      <c r="B177" s="99" t="s">
        <v>139</v>
      </c>
      <c r="C177" s="129" t="s">
        <v>127</v>
      </c>
      <c r="D177" s="87">
        <f>SUMIF(C64:C85,C177,K64:K85)</f>
        <v>0</v>
      </c>
      <c r="E177" s="87">
        <f>SUMIF(C64:C85,C177,L64:L85)</f>
        <v>0</v>
      </c>
      <c r="F177" s="12" t="str">
        <f>IFERROR(E177/(D177+E177),"-")</f>
        <v>-</v>
      </c>
      <c r="N177" s="165"/>
    </row>
    <row r="178" spans="2:14" outlineLevel="1" x14ac:dyDescent="0.2">
      <c r="B178" s="183" t="s">
        <v>44</v>
      </c>
      <c r="C178" s="184"/>
      <c r="D178" s="185">
        <f>SUM(D174:D177)</f>
        <v>0</v>
      </c>
      <c r="E178" s="185">
        <f>SUM(E174:E177)</f>
        <v>0</v>
      </c>
      <c r="F178" s="186" t="str">
        <f>IFERROR(E178/(D178+E178),"-")</f>
        <v>-</v>
      </c>
      <c r="N178" s="165" t="s">
        <v>162</v>
      </c>
    </row>
    <row r="179" spans="2:14" outlineLevel="1" x14ac:dyDescent="0.2">
      <c r="B179" s="99"/>
      <c r="C179" s="129"/>
      <c r="D179" s="100"/>
      <c r="E179" s="100"/>
      <c r="F179" s="101"/>
      <c r="N179" s="165" t="s">
        <v>162</v>
      </c>
    </row>
    <row r="180" spans="2:14" outlineLevel="1" x14ac:dyDescent="0.2">
      <c r="B180" s="99"/>
      <c r="C180" s="129"/>
      <c r="D180" s="100"/>
      <c r="E180" s="100"/>
      <c r="F180" s="101"/>
      <c r="N180" s="165" t="s">
        <v>162</v>
      </c>
    </row>
    <row r="181" spans="2:14" outlineLevel="1" x14ac:dyDescent="0.2">
      <c r="B181" s="99"/>
      <c r="C181" s="129"/>
      <c r="D181" s="100"/>
      <c r="E181" s="100"/>
      <c r="F181" s="101"/>
      <c r="N181" s="165" t="s">
        <v>162</v>
      </c>
    </row>
    <row r="182" spans="2:14" outlineLevel="1" x14ac:dyDescent="0.2">
      <c r="B182" s="99"/>
      <c r="C182" s="129"/>
      <c r="D182" s="100"/>
      <c r="E182" s="100"/>
      <c r="F182" s="101"/>
      <c r="N182" s="165" t="s">
        <v>162</v>
      </c>
    </row>
    <row r="183" spans="2:14" outlineLevel="1" x14ac:dyDescent="0.2">
      <c r="B183" s="99"/>
      <c r="C183" s="129"/>
      <c r="D183" s="100"/>
      <c r="E183" s="100"/>
      <c r="F183" s="101"/>
      <c r="N183" s="165" t="s">
        <v>162</v>
      </c>
    </row>
    <row r="184" spans="2:14" outlineLevel="1" x14ac:dyDescent="0.2">
      <c r="B184" s="99"/>
      <c r="C184" s="129"/>
      <c r="D184" s="100"/>
      <c r="E184" s="100"/>
      <c r="F184" s="101"/>
      <c r="N184" s="165" t="s">
        <v>162</v>
      </c>
    </row>
    <row r="185" spans="2:14" x14ac:dyDescent="0.2">
      <c r="B185" s="99"/>
      <c r="C185" s="3"/>
      <c r="D185" s="100"/>
      <c r="E185" s="100"/>
      <c r="F185" s="101"/>
      <c r="N185" s="165" t="s">
        <v>162</v>
      </c>
    </row>
    <row r="186" spans="2:14" ht="48" outlineLevel="1" x14ac:dyDescent="0.2">
      <c r="B186" s="160" t="str">
        <f>B88</f>
        <v>PPP CONCESSION CONTRACT</v>
      </c>
      <c r="C186" s="159"/>
      <c r="D186" s="16" t="s">
        <v>136</v>
      </c>
      <c r="E186" s="16" t="s">
        <v>137</v>
      </c>
      <c r="F186" s="16" t="s">
        <v>138</v>
      </c>
      <c r="N186" s="165" t="s">
        <v>162</v>
      </c>
    </row>
    <row r="187" spans="2:14" outlineLevel="1" x14ac:dyDescent="0.2">
      <c r="B187" s="99" t="s">
        <v>57</v>
      </c>
      <c r="C187" s="98" t="s">
        <v>124</v>
      </c>
      <c r="D187" s="87">
        <f>SUMIF(C91:C112,C187,K91:K112)</f>
        <v>0</v>
      </c>
      <c r="E187" s="87">
        <f>SUMIF(C91:C112,C187,L91:L112)</f>
        <v>0</v>
      </c>
      <c r="F187" s="12" t="str">
        <f>IFERROR(E187/(D187+E187),"-")</f>
        <v>-</v>
      </c>
      <c r="N187" s="165" t="s">
        <v>162</v>
      </c>
    </row>
    <row r="188" spans="2:14" outlineLevel="1" x14ac:dyDescent="0.2">
      <c r="B188" s="99" t="s">
        <v>58</v>
      </c>
      <c r="C188" s="98" t="s">
        <v>125</v>
      </c>
      <c r="D188" s="87">
        <f>SUMIF(C91:C112,C188,K91:K112)</f>
        <v>0</v>
      </c>
      <c r="E188" s="87">
        <f>SUMIF(C91:C112,C188,L91:L112)</f>
        <v>0</v>
      </c>
      <c r="F188" s="12" t="str">
        <f>IFERROR(E188/(D188+E188),"-")</f>
        <v>-</v>
      </c>
      <c r="N188" s="165" t="s">
        <v>162</v>
      </c>
    </row>
    <row r="189" spans="2:14" outlineLevel="1" x14ac:dyDescent="0.2">
      <c r="B189" s="99" t="s">
        <v>59</v>
      </c>
      <c r="C189" s="98" t="s">
        <v>126</v>
      </c>
      <c r="D189" s="87">
        <f>SUMIF(C91:C112,C189,K91:K112)</f>
        <v>0</v>
      </c>
      <c r="E189" s="87">
        <f>SUMIF(C91:C112,C189,L91:L112)</f>
        <v>0</v>
      </c>
      <c r="F189" s="12" t="str">
        <f>IFERROR(E189/(D189+E189),"-")</f>
        <v>-</v>
      </c>
      <c r="N189" s="165" t="s">
        <v>162</v>
      </c>
    </row>
    <row r="190" spans="2:14" outlineLevel="1" x14ac:dyDescent="0.2">
      <c r="B190" s="99" t="s">
        <v>139</v>
      </c>
      <c r="C190" s="129" t="s">
        <v>127</v>
      </c>
      <c r="D190" s="87">
        <f>SUMIF(C92:C113,C190,K92:K113)</f>
        <v>0</v>
      </c>
      <c r="E190" s="87">
        <f>SUMIF(C92:C113,C190,L92:L113)</f>
        <v>0</v>
      </c>
      <c r="F190" s="12" t="str">
        <f>IFERROR(E190/(D190+E190),"-")</f>
        <v>-</v>
      </c>
      <c r="N190" s="165"/>
    </row>
    <row r="191" spans="2:14" outlineLevel="1" x14ac:dyDescent="0.2">
      <c r="B191" s="183" t="s">
        <v>44</v>
      </c>
      <c r="C191" s="184"/>
      <c r="D191" s="185">
        <f>SUM(D187:D190)</f>
        <v>0</v>
      </c>
      <c r="E191" s="185">
        <f>SUM(E187:E190)</f>
        <v>0</v>
      </c>
      <c r="F191" s="186" t="str">
        <f>IFERROR(E191/(D191+E191),"-")</f>
        <v>-</v>
      </c>
      <c r="N191" s="165" t="s">
        <v>162</v>
      </c>
    </row>
    <row r="192" spans="2:14" outlineLevel="1" x14ac:dyDescent="0.2">
      <c r="B192" s="99"/>
      <c r="C192" s="129"/>
      <c r="D192" s="100"/>
      <c r="E192" s="100"/>
      <c r="F192" s="101"/>
      <c r="N192" s="165" t="s">
        <v>162</v>
      </c>
    </row>
    <row r="193" spans="2:14" outlineLevel="1" x14ac:dyDescent="0.2">
      <c r="B193" s="99"/>
      <c r="C193" s="129"/>
      <c r="D193" s="100"/>
      <c r="E193" s="100"/>
      <c r="F193" s="101"/>
      <c r="N193" s="165" t="s">
        <v>162</v>
      </c>
    </row>
    <row r="194" spans="2:14" outlineLevel="1" x14ac:dyDescent="0.2">
      <c r="B194" s="99"/>
      <c r="C194" s="129"/>
      <c r="D194" s="100"/>
      <c r="E194" s="100"/>
      <c r="F194" s="101"/>
      <c r="N194" s="165" t="s">
        <v>162</v>
      </c>
    </row>
    <row r="195" spans="2:14" outlineLevel="1" x14ac:dyDescent="0.2">
      <c r="B195" s="99"/>
      <c r="C195" s="129"/>
      <c r="D195" s="100"/>
      <c r="E195" s="100"/>
      <c r="F195" s="101"/>
      <c r="N195" s="165" t="s">
        <v>162</v>
      </c>
    </row>
    <row r="196" spans="2:14" outlineLevel="1" x14ac:dyDescent="0.2">
      <c r="B196" s="99"/>
      <c r="C196" s="129"/>
      <c r="D196" s="100"/>
      <c r="E196" s="100"/>
      <c r="F196" s="101"/>
      <c r="N196" s="165" t="s">
        <v>162</v>
      </c>
    </row>
    <row r="197" spans="2:14" outlineLevel="1" x14ac:dyDescent="0.2">
      <c r="B197" s="99"/>
      <c r="C197" s="129"/>
      <c r="D197" s="100"/>
      <c r="E197" s="100"/>
      <c r="F197" s="101"/>
      <c r="N197" s="165" t="s">
        <v>162</v>
      </c>
    </row>
    <row r="198" spans="2:14" x14ac:dyDescent="0.2">
      <c r="B198" s="99"/>
      <c r="C198" s="3"/>
      <c r="D198" s="100"/>
      <c r="E198" s="100"/>
      <c r="F198" s="101"/>
      <c r="N198" s="165" t="s">
        <v>162</v>
      </c>
    </row>
    <row r="199" spans="2:14" ht="48" outlineLevel="1" x14ac:dyDescent="0.2">
      <c r="B199" s="160" t="str">
        <f>B116</f>
        <v>PPP INSTITUTIONAL PARTNERSHIP</v>
      </c>
      <c r="C199" s="159"/>
      <c r="D199" s="16" t="s">
        <v>136</v>
      </c>
      <c r="E199" s="16" t="s">
        <v>137</v>
      </c>
      <c r="F199" s="16" t="s">
        <v>138</v>
      </c>
      <c r="N199" s="165" t="s">
        <v>162</v>
      </c>
    </row>
    <row r="200" spans="2:14" outlineLevel="1" x14ac:dyDescent="0.2">
      <c r="B200" s="99" t="s">
        <v>57</v>
      </c>
      <c r="C200" s="98" t="s">
        <v>124</v>
      </c>
      <c r="D200" s="87">
        <f>SUMIF(C119:C140,C200,K119:K140)</f>
        <v>0</v>
      </c>
      <c r="E200" s="87">
        <f>SUMIF(C119:C140,C200,L119:L140)</f>
        <v>0</v>
      </c>
      <c r="F200" s="12" t="str">
        <f>IFERROR(E200/(D200+E200),"-")</f>
        <v>-</v>
      </c>
      <c r="N200" s="165" t="s">
        <v>162</v>
      </c>
    </row>
    <row r="201" spans="2:14" outlineLevel="1" x14ac:dyDescent="0.2">
      <c r="B201" s="99" t="s">
        <v>58</v>
      </c>
      <c r="C201" s="98" t="s">
        <v>125</v>
      </c>
      <c r="D201" s="87">
        <f>SUMIF(C119:C140,C201,K119:K140)</f>
        <v>0</v>
      </c>
      <c r="E201" s="87">
        <f>SUMIF(C119:C140,C201,L119:L140)</f>
        <v>0</v>
      </c>
      <c r="F201" s="12" t="str">
        <f>IFERROR(E201/(D201+E201),"-")</f>
        <v>-</v>
      </c>
      <c r="N201" s="165" t="s">
        <v>162</v>
      </c>
    </row>
    <row r="202" spans="2:14" outlineLevel="1" x14ac:dyDescent="0.2">
      <c r="B202" s="99" t="s">
        <v>59</v>
      </c>
      <c r="C202" s="98" t="s">
        <v>126</v>
      </c>
      <c r="D202" s="87">
        <f>SUMIF(C119:C140,C202,K119:K140)</f>
        <v>0</v>
      </c>
      <c r="E202" s="87">
        <f>SUMIF(C119:C140,C202,L119:L140)</f>
        <v>0</v>
      </c>
      <c r="F202" s="12" t="str">
        <f>IFERROR(E202/(D202+E202),"-")</f>
        <v>-</v>
      </c>
      <c r="N202" s="165" t="s">
        <v>162</v>
      </c>
    </row>
    <row r="203" spans="2:14" outlineLevel="1" x14ac:dyDescent="0.2">
      <c r="B203" s="99" t="s">
        <v>139</v>
      </c>
      <c r="C203" s="129" t="s">
        <v>127</v>
      </c>
      <c r="D203" s="87">
        <f>SUMIF(C120:C141,C203,K120:K141)</f>
        <v>0</v>
      </c>
      <c r="E203" s="87">
        <f>SUMIF(C120:C141,C203,L120:L141)</f>
        <v>0</v>
      </c>
      <c r="F203" s="12" t="str">
        <f>IFERROR(E203/(D203+E203),"-")</f>
        <v>-</v>
      </c>
      <c r="N203" s="165"/>
    </row>
    <row r="204" spans="2:14" outlineLevel="1" x14ac:dyDescent="0.2">
      <c r="B204" s="183" t="s">
        <v>44</v>
      </c>
      <c r="C204" s="184"/>
      <c r="D204" s="185">
        <f>SUM(D200:D203)</f>
        <v>0</v>
      </c>
      <c r="E204" s="185">
        <f>SUM(E200:E203)</f>
        <v>0</v>
      </c>
      <c r="F204" s="186" t="str">
        <f>IFERROR(E204/(D204+E204),"-")</f>
        <v>-</v>
      </c>
      <c r="N204" s="165" t="s">
        <v>162</v>
      </c>
    </row>
    <row r="205" spans="2:14" outlineLevel="1" x14ac:dyDescent="0.2">
      <c r="B205" s="99"/>
      <c r="C205" s="129"/>
      <c r="D205" s="100"/>
      <c r="E205" s="100"/>
      <c r="F205" s="101"/>
      <c r="N205" s="165" t="s">
        <v>162</v>
      </c>
    </row>
    <row r="206" spans="2:14" outlineLevel="1" x14ac:dyDescent="0.2">
      <c r="B206" s="99"/>
      <c r="C206" s="129"/>
      <c r="D206" s="100"/>
      <c r="E206" s="100"/>
      <c r="F206" s="101"/>
      <c r="N206" s="165" t="s">
        <v>162</v>
      </c>
    </row>
    <row r="207" spans="2:14" outlineLevel="1" x14ac:dyDescent="0.2">
      <c r="B207" s="99"/>
      <c r="C207" s="129"/>
      <c r="D207" s="100"/>
      <c r="E207" s="100"/>
      <c r="F207" s="101"/>
      <c r="N207" s="165" t="s">
        <v>162</v>
      </c>
    </row>
    <row r="208" spans="2:14" outlineLevel="1" x14ac:dyDescent="0.2">
      <c r="B208" s="99"/>
      <c r="C208" s="129"/>
      <c r="D208" s="100"/>
      <c r="E208" s="100"/>
      <c r="F208" s="101"/>
      <c r="N208" s="165" t="s">
        <v>162</v>
      </c>
    </row>
    <row r="209" spans="2:14" outlineLevel="1" x14ac:dyDescent="0.2">
      <c r="B209" s="99"/>
      <c r="C209" s="129"/>
      <c r="D209" s="100"/>
      <c r="E209" s="100"/>
      <c r="F209" s="101"/>
      <c r="N209" s="165" t="s">
        <v>162</v>
      </c>
    </row>
    <row r="210" spans="2:14" outlineLevel="1" x14ac:dyDescent="0.2">
      <c r="B210" s="99"/>
      <c r="C210" s="3"/>
      <c r="D210" s="100"/>
      <c r="E210" s="100"/>
      <c r="F210" s="101"/>
      <c r="N210" s="165" t="s">
        <v>162</v>
      </c>
    </row>
    <row r="211" spans="2:14" x14ac:dyDescent="0.2">
      <c r="N211" s="165" t="s">
        <v>162</v>
      </c>
    </row>
    <row r="212" spans="2:14" x14ac:dyDescent="0.2">
      <c r="N212" s="164"/>
    </row>
    <row r="213" spans="2:14" x14ac:dyDescent="0.2">
      <c r="N213" s="164"/>
    </row>
    <row r="214" spans="2:14" x14ac:dyDescent="0.2">
      <c r="N214" s="164"/>
    </row>
  </sheetData>
  <mergeCells count="17">
    <mergeCell ref="B145:L145"/>
    <mergeCell ref="B58:G58"/>
    <mergeCell ref="B60:L60"/>
    <mergeCell ref="B85:G85"/>
    <mergeCell ref="B86:G86"/>
    <mergeCell ref="B88:L88"/>
    <mergeCell ref="B113:G113"/>
    <mergeCell ref="B114:G114"/>
    <mergeCell ref="B116:L116"/>
    <mergeCell ref="B141:G141"/>
    <mergeCell ref="B142:G142"/>
    <mergeCell ref="B57:G57"/>
    <mergeCell ref="B2:L2"/>
    <mergeCell ref="B4:L4"/>
    <mergeCell ref="B29:G29"/>
    <mergeCell ref="B30:G30"/>
    <mergeCell ref="B32:L32"/>
  </mergeCells>
  <dataValidations count="2">
    <dataValidation type="list" allowBlank="1" showInputMessage="1" showErrorMessage="1" sqref="C7:C16 C19:C28 C35:C44 C131:C140 C91:C100 C119:C128 C47:C56 C75:C84 C103:C112 C63:C72" xr:uid="{54DD4DC4-1EDB-48E1-B342-7B419822731B}">
      <formula1>$U$8:$U$11</formula1>
    </dataValidation>
    <dataValidation type="list" allowBlank="1" showInputMessage="1" showErrorMessage="1" sqref="D7:E16 D19:E28 D35:E44 D47:E56 D131:E140 D75:E84 D91:E100 D103:E112 D119:E128 D63:E72" xr:uid="{CD1B8653-AE92-48AB-A86B-13112CB00730}">
      <formula1>$T$8:$T$10</formula1>
    </dataValidation>
  </dataValidations>
  <pageMargins left="0.7" right="0.7" top="0.75" bottom="0.75" header="0.3" footer="0.3"/>
  <pageSetup paperSize="9" scale="58" orientation="portrait" r:id="rId1"/>
  <rowBreaks count="1" manualBreakCount="1">
    <brk id="143"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75A837DF00024DBC7481451BD525B2" ma:contentTypeVersion="14" ma:contentTypeDescription="Create a new document." ma:contentTypeScope="" ma:versionID="e1a57e5724954aa74ace9fb3b8f7034a">
  <xsd:schema xmlns:xsd="http://www.w3.org/2001/XMLSchema" xmlns:xs="http://www.w3.org/2001/XMLSchema" xmlns:p="http://schemas.microsoft.com/office/2006/metadata/properties" xmlns:ns2="b7b3b213-8566-48ea-9933-efcfa651373a" xmlns:ns3="d68ddbfb-0246-4f41-98f5-4b7b8fdf9644" targetNamespace="http://schemas.microsoft.com/office/2006/metadata/properties" ma:root="true" ma:fieldsID="2ba5be1d57b05adaea1ca39c01c07788" ns2:_="" ns3:_="">
    <xsd:import namespace="b7b3b213-8566-48ea-9933-efcfa651373a"/>
    <xsd:import namespace="d68ddbfb-0246-4f41-98f5-4b7b8fdf96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3b213-8566-48ea-9933-efcfa65137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8ddbfb-0246-4f41-98f5-4b7b8fdf96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95f5ce6-bedf-444e-a1c0-88d3b9c68b20}" ma:internalName="TaxCatchAll" ma:showField="CatchAllData" ma:web="d68ddbfb-0246-4f41-98f5-4b7b8fdf96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b3b213-8566-48ea-9933-efcfa651373a">
      <Terms xmlns="http://schemas.microsoft.com/office/infopath/2007/PartnerControls"/>
    </lcf76f155ced4ddcb4097134ff3c332f>
    <TaxCatchAll xmlns="d68ddbfb-0246-4f41-98f5-4b7b8fdf9644" xsi:nil="true"/>
  </documentManagement>
</p:properties>
</file>

<file path=customXml/itemProps1.xml><?xml version="1.0" encoding="utf-8"?>
<ds:datastoreItem xmlns:ds="http://schemas.openxmlformats.org/officeDocument/2006/customXml" ds:itemID="{6DD9517E-BC67-4F46-BD17-9F5F36054C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3b213-8566-48ea-9933-efcfa651373a"/>
    <ds:schemaRef ds:uri="d68ddbfb-0246-4f41-98f5-4b7b8fdf96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0F812F-9EA7-48C4-84D7-25084D7848A7}">
  <ds:schemaRefs>
    <ds:schemaRef ds:uri="http://schemas.microsoft.com/sharepoint/v3/contenttype/forms"/>
  </ds:schemaRefs>
</ds:datastoreItem>
</file>

<file path=customXml/itemProps3.xml><?xml version="1.0" encoding="utf-8"?>
<ds:datastoreItem xmlns:ds="http://schemas.openxmlformats.org/officeDocument/2006/customXml" ds:itemID="{30B52771-3316-4D07-8C89-9B7A04A5B381}">
  <ds:schemaRefs>
    <ds:schemaRef ds:uri="http://schemas.microsoft.com/office/2006/metadata/properties"/>
    <ds:schemaRef ds:uri="http://schemas.microsoft.com/office/infopath/2007/PartnerControls"/>
    <ds:schemaRef ds:uri="b7b3b213-8566-48ea-9933-efcfa651373a"/>
    <ds:schemaRef ds:uri="d68ddbfb-0246-4f41-98f5-4b7b8fdf96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12</vt:i4>
      </vt:variant>
    </vt:vector>
  </HeadingPairs>
  <TitlesOfParts>
    <vt:vector size="12" baseType="lpstr">
      <vt:lpstr>Cover Sheet</vt:lpstr>
      <vt:lpstr>Assumptions</vt:lpstr>
      <vt:lpstr>Project</vt:lpstr>
      <vt:lpstr>NPV_Baseline_I</vt:lpstr>
      <vt:lpstr>NPV_Baseline_II</vt:lpstr>
      <vt:lpstr>NPV_PPP_partnership</vt:lpstr>
      <vt:lpstr>NPV_PPP_concession</vt:lpstr>
      <vt:lpstr>NPV_PPP_institutional</vt:lpstr>
      <vt:lpstr>Risks</vt:lpstr>
      <vt:lpstr>Sensitivity analysis</vt:lpstr>
      <vt:lpstr>VFM</vt:lpstr>
      <vt:lpstr>Statistical Treatment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2020-08-17T22:30:59Z</dcterms:created>
  <dcterms:modified xsi:type="dcterms:W3CDTF">2025-08-05T10:24:05Z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0x0101002B75A837DF00024DBC7481451BD525B2</vt:lpwstr>
  </property>
  <property fmtid="{D5CDD505-2E9C-101B-9397-08002B2CF9AE}" pid="3" name="MediaServiceImageTags">
    <vt:lpwstr/>
  </property>
</Properties>
</file>