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1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3-IEVIESANA\4.1.1.SAM\4.1.1.1. un 4.1.1.1.2. pasakums\1.kārta\VA_metodika\"/>
    </mc:Choice>
  </mc:AlternateContent>
  <xr:revisionPtr revIDLastSave="0" documentId="13_ncr:1_{5948F6D7-367C-4F83-A9D5-C705537CCB03}" xr6:coauthVersionLast="47" xr6:coauthVersionMax="47" xr10:uidLastSave="{00000000-0000-0000-0000-000000000000}"/>
  <bookViews>
    <workbookView xWindow="-108" yWindow="-108" windowWidth="23256" windowHeight="12576" tabRatio="812" firstSheet="7" activeTab="7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rojekta finansēšanas plāns" sheetId="37" r:id="rId8"/>
    <sheet name="Pārbaude" sheetId="32" state="hidden" r:id="rId9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Area" localSheetId="7">'Projekta finansēšanas plāns'!$A$1:$J$14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7" l="1"/>
  <c r="L8" i="37"/>
  <c r="L10" i="37" s="1"/>
  <c r="L14" i="37" s="1"/>
  <c r="I16" i="37"/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16" i="37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H5" i="37" l="1"/>
  <c r="H8" i="37" s="1"/>
  <c r="H10" i="37" s="1"/>
  <c r="B7" i="37"/>
  <c r="G5" i="37"/>
  <c r="H6" i="37"/>
  <c r="B5" i="37"/>
  <c r="C6" i="37"/>
  <c r="D7" i="37"/>
  <c r="C9" i="37"/>
  <c r="D11" i="37"/>
  <c r="E12" i="37"/>
  <c r="D6" i="37"/>
  <c r="E7" i="37"/>
  <c r="D9" i="37"/>
  <c r="E11" i="37"/>
  <c r="F12" i="37"/>
  <c r="H9" i="37"/>
  <c r="B12" i="37"/>
  <c r="C5" i="37"/>
  <c r="B11" i="37"/>
  <c r="C12" i="37"/>
  <c r="B6" i="37"/>
  <c r="C7" i="37"/>
  <c r="B9" i="37"/>
  <c r="C11" i="37"/>
  <c r="C13" i="37" s="1"/>
  <c r="D12" i="37"/>
  <c r="D5" i="37"/>
  <c r="E6" i="37"/>
  <c r="F7" i="37"/>
  <c r="E9" i="37"/>
  <c r="F11" i="37"/>
  <c r="G12" i="37"/>
  <c r="E5" i="37"/>
  <c r="F6" i="37"/>
  <c r="G7" i="37"/>
  <c r="F9" i="37"/>
  <c r="G11" i="37"/>
  <c r="H12" i="37"/>
  <c r="F5" i="37"/>
  <c r="G6" i="37"/>
  <c r="H7" i="37"/>
  <c r="G9" i="37"/>
  <c r="H11" i="37"/>
  <c r="N10" i="16"/>
  <c r="C8" i="35"/>
  <c r="C6" i="34"/>
  <c r="D6" i="34"/>
  <c r="D8" i="35"/>
  <c r="H6" i="34"/>
  <c r="L10" i="16"/>
  <c r="I9" i="37" l="1"/>
  <c r="F13" i="37"/>
  <c r="I5" i="37"/>
  <c r="E8" i="37"/>
  <c r="E10" i="37" s="1"/>
  <c r="G13" i="37"/>
  <c r="F8" i="37"/>
  <c r="F10" i="37" s="1"/>
  <c r="F14" i="37" s="1"/>
  <c r="I12" i="37"/>
  <c r="D13" i="37"/>
  <c r="I6" i="37"/>
  <c r="B13" i="37"/>
  <c r="I11" i="37"/>
  <c r="G8" i="37"/>
  <c r="G10" i="37" s="1"/>
  <c r="H13" i="37"/>
  <c r="H14" i="37" s="1"/>
  <c r="D8" i="37"/>
  <c r="D10" i="37" s="1"/>
  <c r="C8" i="37"/>
  <c r="C10" i="37" s="1"/>
  <c r="C14" i="37" s="1"/>
  <c r="E13" i="37"/>
  <c r="B8" i="37"/>
  <c r="I7" i="37"/>
  <c r="O10" i="16"/>
  <c r="E6" i="34"/>
  <c r="G6" i="34" s="1"/>
  <c r="E8" i="35"/>
  <c r="G8" i="35" s="1"/>
  <c r="C4" i="32"/>
  <c r="E14" i="37" l="1"/>
  <c r="G14" i="37"/>
  <c r="I13" i="37"/>
  <c r="D14" i="37"/>
  <c r="B10" i="37"/>
  <c r="I8" i="37"/>
  <c r="B10" i="36"/>
  <c r="C10" i="36"/>
  <c r="C19" i="16"/>
  <c r="D19" i="16"/>
  <c r="C17" i="16"/>
  <c r="D17" i="16"/>
  <c r="C18" i="16"/>
  <c r="D18" i="16"/>
  <c r="D16" i="16"/>
  <c r="C16" i="16"/>
  <c r="J5" i="27"/>
  <c r="I5" i="27"/>
  <c r="B14" i="37" l="1"/>
  <c r="I14" i="37" s="1"/>
  <c r="I10" i="37"/>
  <c r="F9" i="35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J14" i="37" l="1"/>
  <c r="J13" i="37"/>
  <c r="J7" i="37"/>
  <c r="J5" i="37"/>
  <c r="J6" i="37"/>
  <c r="J8" i="37"/>
  <c r="J11" i="37"/>
  <c r="J10" i="37"/>
  <c r="J12" i="37"/>
  <c r="J9" i="37"/>
  <c r="B4" i="35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C9" i="36" s="1"/>
  <c r="C8" i="36" s="1"/>
  <c r="D7" i="38"/>
  <c r="B4" i="36" s="1"/>
  <c r="B9" i="36" s="1"/>
  <c r="B8" i="36" s="1"/>
  <c r="B4" i="32"/>
</calcChain>
</file>

<file path=xl/sharedStrings.xml><?xml version="1.0" encoding="utf-8"?>
<sst xmlns="http://schemas.openxmlformats.org/spreadsheetml/2006/main" count="613" uniqueCount="139">
  <si>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</si>
  <si>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</si>
  <si>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</si>
  <si>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</si>
  <si>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</si>
  <si>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</si>
  <si>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</si>
  <si>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</si>
  <si>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</si>
  <si>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</si>
  <si>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</si>
  <si>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</si>
  <si>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</si>
  <si>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</si>
  <si>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</si>
  <si>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</si>
  <si>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</si>
  <si>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</si>
  <si>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</si>
  <si>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</si>
  <si>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</si>
  <si>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</si>
  <si>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</si>
  <si>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5.3.</t>
  </si>
  <si>
    <t>6.</t>
  </si>
  <si>
    <t>7.</t>
  </si>
  <si>
    <t>8.</t>
  </si>
  <si>
    <t>9.</t>
  </si>
  <si>
    <t>9.1.</t>
  </si>
  <si>
    <t>10.</t>
  </si>
  <si>
    <t>11.</t>
  </si>
  <si>
    <t>12.</t>
  </si>
  <si>
    <t>13.</t>
  </si>
  <si>
    <t>Cita saistītā infrastruktūra (tai skaitā ārējā atjaunošana un pārbūve)</t>
  </si>
  <si>
    <t>13.1.</t>
  </si>
  <si>
    <t>13.2.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</si>
  <si>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</si>
  <si>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</si>
  <si>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</si>
  <si>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</si>
  <si>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</si>
  <si>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</si>
  <si>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</si>
  <si>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</si>
  <si>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</si>
  <si>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</si>
  <si>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</si>
  <si>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</si>
  <si>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</si>
  <si>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Ķirurģijas nodaļa</t>
  </si>
  <si>
    <t>Terapijas nodaļa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</si>
  <si>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</si>
  <si>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</si>
  <si>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</si>
  <si>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</si>
  <si>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</si>
  <si>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</si>
  <si>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</si>
  <si>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</si>
  <si>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</si>
  <si>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</si>
  <si>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</si>
  <si>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</si>
  <si>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</si>
  <si>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</si>
  <si>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</si>
  <si>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</si>
  <si>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</si>
  <si>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</si>
  <si>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</si>
  <si>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</si>
  <si>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</si>
  <si>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</si>
  <si>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</si>
  <si>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</si>
  <si>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Jaunu liftu ierīkošana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</si>
  <si>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</si>
  <si>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</si>
  <si>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</si>
  <si>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</si>
  <si>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</si>
  <si>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</si>
  <si>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</si>
  <si>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</si>
  <si>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</si>
  <si>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Komunikāciju un ventilācijas atjaunošana</t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</si>
  <si>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</si>
  <si>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</si>
  <si>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</si>
  <si>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</si>
  <si>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</si>
  <si>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</si>
  <si>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</si>
  <si>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</si>
  <si>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Tehniskā projekta izstrāde</t>
  </si>
  <si>
    <t>-</t>
  </si>
  <si>
    <t>Iekšējās atjaunošanas darbi</t>
  </si>
  <si>
    <t>Būvuzraudzība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</si>
  <si>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</si>
  <si>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</si>
  <si>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</si>
  <si>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</si>
  <si>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</si>
  <si>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</si>
  <si>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</si>
  <si>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</si>
  <si>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Pārbaude</t>
  </si>
  <si>
    <t>Aprēķins:</t>
  </si>
  <si>
    <t>Projekts</t>
  </si>
  <si>
    <t>Finansēšanas plāns</t>
  </si>
  <si>
    <t>Finansējuma avots</t>
  </si>
  <si>
    <t>2023.gads</t>
  </si>
  <si>
    <t>2024.gads</t>
  </si>
  <si>
    <t>2025.gads</t>
  </si>
  <si>
    <t>2026.gads</t>
  </si>
  <si>
    <t>2027.gads</t>
  </si>
  <si>
    <t>2028.gads</t>
  </si>
  <si>
    <t>2029.gads</t>
  </si>
  <si>
    <t>Kopā</t>
  </si>
  <si>
    <t>%</t>
  </si>
  <si>
    <t>Summa</t>
  </si>
  <si>
    <t>% no attiecināmajām izmaksām</t>
  </si>
  <si>
    <t>Eiropas Reģionālās attīstības fonda finansējums / Atveseļošanas fonda finansējums</t>
  </si>
  <si>
    <t>Attiecināmais valsts budžeta finansējums</t>
  </si>
  <si>
    <t>Citas attiecināmās publiskās izmaksas</t>
  </si>
  <si>
    <t>Kopējās attiecināmās publiskās izmaksas</t>
  </si>
  <si>
    <t>Kopējās attiecināmās privātās izmaksas</t>
  </si>
  <si>
    <t>Kopējās attiecināmās izmaksas</t>
  </si>
  <si>
    <t>Citas neattiecināmās publiskās izmaksas</t>
  </si>
  <si>
    <t>Citas neattiecināmās privātās izmaksas</t>
  </si>
  <si>
    <t>Kopējās neattiecināmās izmaksas</t>
  </si>
  <si>
    <t>Izmaksu intensitāte</t>
  </si>
  <si>
    <t>Kopējās izmaksas
[EUR]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</si>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</sst>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6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1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4" fontId="17" fillId="5" borderId="52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3" fillId="8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3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 indent="3"/>
    </xf>
    <xf numFmtId="4" fontId="25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10" fontId="25" fillId="0" borderId="1" xfId="1" applyNumberFormat="1" applyFont="1" applyFill="1" applyBorder="1" applyAlignment="1">
      <alignment horizontal="right" vertical="center" wrapText="1"/>
    </xf>
    <xf numFmtId="9" fontId="20" fillId="0" borderId="1" xfId="1" applyFont="1" applyBorder="1" applyAlignment="1">
      <alignment horizontal="center" vertical="center"/>
    </xf>
    <xf numFmtId="0" fontId="23" fillId="7" borderId="1" xfId="0" applyFont="1" applyFill="1" applyBorder="1" applyAlignment="1">
      <alignment horizontal="left" vertical="center" wrapText="1" indent="2"/>
    </xf>
    <xf numFmtId="4" fontId="23" fillId="7" borderId="1" xfId="0" applyNumberFormat="1" applyFont="1" applyFill="1" applyBorder="1" applyAlignment="1">
      <alignment vertical="center"/>
    </xf>
    <xf numFmtId="10" fontId="23" fillId="7" borderId="1" xfId="1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 indent="2"/>
    </xf>
    <xf numFmtId="0" fontId="23" fillId="6" borderId="1" xfId="0" applyFont="1" applyFill="1" applyBorder="1" applyAlignment="1">
      <alignment horizontal="left" vertical="center" wrapText="1" indent="1"/>
    </xf>
    <xf numFmtId="4" fontId="23" fillId="6" borderId="1" xfId="0" applyNumberFormat="1" applyFont="1" applyFill="1" applyBorder="1" applyAlignment="1">
      <alignment vertical="center"/>
    </xf>
    <xf numFmtId="10" fontId="25" fillId="6" borderId="1" xfId="1" applyNumberFormat="1" applyFont="1" applyFill="1" applyBorder="1" applyAlignment="1">
      <alignment horizontal="right" vertical="center" wrapText="1"/>
    </xf>
    <xf numFmtId="10" fontId="23" fillId="6" borderId="1" xfId="1" applyNumberFormat="1" applyFont="1" applyFill="1" applyBorder="1" applyAlignment="1">
      <alignment horizontal="right" vertical="center" wrapText="1"/>
    </xf>
    <xf numFmtId="0" fontId="23" fillId="8" borderId="1" xfId="0" applyFont="1" applyFill="1" applyBorder="1" applyAlignment="1">
      <alignment horizontal="left" vertical="center" wrapText="1"/>
    </xf>
    <xf numFmtId="4" fontId="23" fillId="8" borderId="1" xfId="0" applyNumberFormat="1" applyFont="1" applyFill="1" applyBorder="1" applyAlignment="1">
      <alignment vertical="center"/>
    </xf>
    <xf numFmtId="10" fontId="23" fillId="8" borderId="1" xfId="1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164" fontId="20" fillId="0" borderId="1" xfId="2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bottomRight" activeCell="B13" sqref="B13"/>
      <selection pane="bottomLeft" activeCell="A4" sqref="A4"/>
      <selection pane="topRight" activeCell="C1" sqref="C1"/>
    </sheetView>
  </sheetViews>
  <sheetFormatPr defaultRowHeight="14.45" outlineLevelRow="1"/>
  <cols>
    <col min="2" max="2" width="38" customWidth="1"/>
    <col min="3" max="11" width="12.7109375" customWidth="1"/>
    <col min="12" max="12" width="18.42578125" customWidth="1"/>
    <col min="13" max="13" width="13.42578125" customWidth="1"/>
    <col min="14" max="15" width="13.28515625" customWidth="1"/>
    <col min="16" max="16" width="42.28515625" customWidth="1"/>
    <col min="18" max="18" width="9.7109375" bestFit="1" customWidth="1"/>
  </cols>
  <sheetData>
    <row r="1" spans="1:46" s="5" customFormat="1" ht="53.25" customHeight="1" thickBo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46" ht="29.25" customHeight="1">
      <c r="A2" s="157" t="s">
        <v>1</v>
      </c>
      <c r="B2" s="152" t="s">
        <v>2</v>
      </c>
      <c r="C2" s="159" t="s">
        <v>3</v>
      </c>
      <c r="D2" s="152" t="s">
        <v>4</v>
      </c>
      <c r="E2" s="161" t="s">
        <v>5</v>
      </c>
      <c r="F2" s="162"/>
      <c r="G2" s="163"/>
      <c r="H2" s="164" t="s">
        <v>6</v>
      </c>
      <c r="I2" s="162"/>
      <c r="J2" s="163"/>
      <c r="K2" s="154" t="s">
        <v>7</v>
      </c>
      <c r="L2" s="152" t="s">
        <v>8</v>
      </c>
      <c r="M2" s="165" t="s">
        <v>9</v>
      </c>
      <c r="N2" s="159" t="s">
        <v>10</v>
      </c>
      <c r="O2" s="152" t="s">
        <v>11</v>
      </c>
      <c r="P2" s="152" t="s">
        <v>12</v>
      </c>
    </row>
    <row r="3" spans="1:46" ht="58.15" thickBot="1">
      <c r="A3" s="158"/>
      <c r="B3" s="153"/>
      <c r="C3" s="160"/>
      <c r="D3" s="153"/>
      <c r="E3" s="15" t="s">
        <v>13</v>
      </c>
      <c r="F3" s="16" t="s">
        <v>14</v>
      </c>
      <c r="G3" s="16" t="s">
        <v>15</v>
      </c>
      <c r="H3" s="16" t="s">
        <v>13</v>
      </c>
      <c r="I3" s="16" t="s">
        <v>14</v>
      </c>
      <c r="J3" s="16" t="s">
        <v>15</v>
      </c>
      <c r="K3" s="155"/>
      <c r="L3" s="153"/>
      <c r="M3" s="166"/>
      <c r="N3" s="160"/>
      <c r="O3" s="153"/>
      <c r="P3" s="153"/>
    </row>
    <row r="4" spans="1:46" s="4" customFormat="1" ht="31.5" customHeight="1">
      <c r="A4" s="54" t="s">
        <v>16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17</v>
      </c>
    </row>
    <row r="5" spans="1:46" s="4" customFormat="1" ht="31.5" customHeight="1">
      <c r="A5" s="54" t="s">
        <v>18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17</v>
      </c>
    </row>
    <row r="6" spans="1:46" s="4" customFormat="1" ht="31.5" customHeight="1">
      <c r="A6" s="54" t="s">
        <v>19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17</v>
      </c>
    </row>
    <row r="7" spans="1:46" s="4" customFormat="1" ht="31.5" customHeight="1">
      <c r="A7" s="54" t="s">
        <v>20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17</v>
      </c>
    </row>
    <row r="8" spans="1:46" s="4" customFormat="1" ht="31.5" customHeight="1">
      <c r="A8" s="54" t="s">
        <v>21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>
      <c r="A9" s="65" t="s">
        <v>22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17</v>
      </c>
    </row>
    <row r="10" spans="1:46" s="72" customFormat="1" ht="31.5" customHeight="1" outlineLevel="1">
      <c r="A10" s="73" t="s">
        <v>23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17</v>
      </c>
    </row>
    <row r="11" spans="1:46" s="4" customFormat="1" ht="31.5" customHeight="1">
      <c r="A11" s="54" t="s">
        <v>24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17</v>
      </c>
    </row>
    <row r="12" spans="1:46" s="4" customFormat="1" ht="31.5" customHeight="1">
      <c r="A12" s="54" t="s">
        <v>25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17</v>
      </c>
    </row>
    <row r="13" spans="1:46" s="4" customFormat="1" ht="31.5" customHeight="1">
      <c r="A13" s="54" t="s">
        <v>26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17</v>
      </c>
    </row>
    <row r="14" spans="1:46" s="4" customFormat="1" ht="31.5" customHeight="1">
      <c r="A14" s="54" t="s">
        <v>27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17</v>
      </c>
    </row>
    <row r="15" spans="1:46" s="72" customFormat="1" ht="31.5" customHeight="1" outlineLevel="1">
      <c r="A15" s="73" t="s">
        <v>28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17</v>
      </c>
    </row>
    <row r="16" spans="1:46" s="4" customFormat="1" ht="31.5" customHeight="1">
      <c r="A16" s="54" t="s">
        <v>29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17</v>
      </c>
    </row>
    <row r="17" spans="1:46" s="4" customFormat="1" ht="31.5" customHeight="1">
      <c r="A17" s="54" t="s">
        <v>30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17</v>
      </c>
    </row>
    <row r="18" spans="1:46" s="4" customFormat="1" ht="31.5" hidden="1" customHeight="1">
      <c r="A18" s="54" t="s">
        <v>31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17</v>
      </c>
    </row>
    <row r="19" spans="1:46" s="4" customFormat="1" ht="31.5" customHeight="1">
      <c r="A19" s="54" t="s">
        <v>31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17</v>
      </c>
    </row>
    <row r="20" spans="1:46" s="4" customFormat="1" ht="31.5" customHeight="1">
      <c r="A20" s="54" t="s">
        <v>32</v>
      </c>
      <c r="B20" s="55" t="s">
        <v>33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>
      <c r="A21" s="73" t="s">
        <v>34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17</v>
      </c>
    </row>
    <row r="22" spans="1:46" s="72" customFormat="1" ht="31.5" customHeight="1" outlineLevel="1" thickBot="1">
      <c r="A22" s="73" t="s">
        <v>35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17</v>
      </c>
    </row>
    <row r="23" spans="1:46" s="4" customFormat="1" ht="31.5" hidden="1" customHeight="1">
      <c r="A23" s="54" t="s">
        <v>36</v>
      </c>
      <c r="B23" s="55" t="s">
        <v>37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17</v>
      </c>
    </row>
    <row r="24" spans="1:46" s="4" customFormat="1" ht="31.5" hidden="1" customHeight="1" thickBot="1">
      <c r="A24" s="54" t="s">
        <v>38</v>
      </c>
      <c r="B24" s="55" t="s">
        <v>39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17</v>
      </c>
    </row>
    <row r="25" spans="1:46" s="6" customFormat="1" ht="31.5" customHeight="1" thickBot="1">
      <c r="A25" s="18"/>
      <c r="B25" s="19" t="s">
        <v>40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17</v>
      </c>
    </row>
    <row r="26" spans="1:46" ht="28.9">
      <c r="AT26" s="4" t="s">
        <v>17</v>
      </c>
    </row>
    <row r="27" spans="1:46" ht="28.9">
      <c r="AT27" s="4" t="s">
        <v>17</v>
      </c>
    </row>
    <row r="28" spans="1:46" ht="28.9">
      <c r="AT28" s="4" t="s">
        <v>17</v>
      </c>
    </row>
    <row r="29" spans="1:46" ht="28.9">
      <c r="AT29" s="4" t="s">
        <v>17</v>
      </c>
    </row>
    <row r="30" spans="1:46" ht="28.9">
      <c r="AT30" s="4" t="s">
        <v>17</v>
      </c>
    </row>
    <row r="31" spans="1:46" ht="28.9">
      <c r="AT31" s="4" t="s">
        <v>17</v>
      </c>
    </row>
    <row r="32" spans="1:46" ht="28.9">
      <c r="AT32" s="4" t="s">
        <v>17</v>
      </c>
    </row>
    <row r="33" spans="46:46" ht="28.9">
      <c r="AT33" s="4" t="s">
        <v>17</v>
      </c>
    </row>
    <row r="34" spans="46:46" ht="28.9">
      <c r="AT34" s="4" t="s">
        <v>17</v>
      </c>
    </row>
    <row r="35" spans="46:46" ht="28.9">
      <c r="AT35" s="4" t="s">
        <v>17</v>
      </c>
    </row>
    <row r="36" spans="46:46" ht="28.9">
      <c r="AT36" s="4" t="s">
        <v>17</v>
      </c>
    </row>
    <row r="37" spans="46:46" ht="28.9">
      <c r="AT37" s="4" t="s">
        <v>17</v>
      </c>
    </row>
    <row r="38" spans="46:46" ht="28.9">
      <c r="AT38" s="4" t="s">
        <v>17</v>
      </c>
    </row>
    <row r="39" spans="46:46" ht="28.9">
      <c r="AT39" s="4" t="s">
        <v>17</v>
      </c>
    </row>
    <row r="40" spans="46:46" ht="28.9">
      <c r="AT40" s="4" t="s">
        <v>17</v>
      </c>
    </row>
    <row r="41" spans="46:46" ht="28.9">
      <c r="AT41" s="4" t="s">
        <v>17</v>
      </c>
    </row>
    <row r="42" spans="46:46" ht="28.9">
      <c r="AT42" s="4" t="s">
        <v>17</v>
      </c>
    </row>
    <row r="43" spans="46:46" ht="28.9">
      <c r="AT43" s="4" t="s">
        <v>17</v>
      </c>
    </row>
    <row r="44" spans="46:46" ht="28.9">
      <c r="AT44" s="4" t="s">
        <v>17</v>
      </c>
    </row>
    <row r="45" spans="46:46" ht="28.9">
      <c r="AT45" s="4" t="s">
        <v>17</v>
      </c>
    </row>
    <row r="46" spans="46:46" ht="28.9">
      <c r="AT46" s="4" t="s">
        <v>17</v>
      </c>
    </row>
    <row r="47" spans="46:46" ht="28.9">
      <c r="AT47" s="4" t="s">
        <v>17</v>
      </c>
    </row>
    <row r="48" spans="46:46" ht="28.9">
      <c r="AT48" s="4" t="s">
        <v>17</v>
      </c>
    </row>
    <row r="49" spans="46:46" ht="28.9">
      <c r="AT49" s="4" t="s">
        <v>17</v>
      </c>
    </row>
    <row r="50" spans="46:46" ht="28.9">
      <c r="AT50" s="4" t="s">
        <v>17</v>
      </c>
    </row>
    <row r="51" spans="46:46" ht="28.9">
      <c r="AT51" s="4" t="s">
        <v>17</v>
      </c>
    </row>
    <row r="52" spans="46:46" ht="28.9">
      <c r="AT52" s="4" t="s">
        <v>17</v>
      </c>
    </row>
    <row r="53" spans="46:46" ht="28.9">
      <c r="AT53" s="4" t="s">
        <v>17</v>
      </c>
    </row>
    <row r="54" spans="46:46" ht="28.9">
      <c r="AT54" s="4" t="s">
        <v>17</v>
      </c>
    </row>
    <row r="55" spans="46:46" ht="28.9">
      <c r="AT55" s="4" t="s">
        <v>17</v>
      </c>
    </row>
    <row r="56" spans="46:46" ht="28.9">
      <c r="AT56" s="4" t="s">
        <v>17</v>
      </c>
    </row>
    <row r="57" spans="46:46" ht="28.9">
      <c r="AT57" s="4" t="s">
        <v>17</v>
      </c>
    </row>
    <row r="58" spans="46:46" ht="28.9">
      <c r="AT58" s="4" t="s">
        <v>17</v>
      </c>
    </row>
    <row r="59" spans="46:46" ht="28.9">
      <c r="AT59" s="4" t="s">
        <v>17</v>
      </c>
    </row>
    <row r="60" spans="46:46" ht="28.9">
      <c r="AT60" s="4" t="s">
        <v>17</v>
      </c>
    </row>
    <row r="61" spans="46:46" ht="28.9">
      <c r="AT61" s="4" t="s">
        <v>17</v>
      </c>
    </row>
    <row r="62" spans="46:46" ht="28.9">
      <c r="AT62" s="4" t="s">
        <v>17</v>
      </c>
    </row>
    <row r="63" spans="46:46" ht="28.9">
      <c r="AT63" s="4" t="s">
        <v>17</v>
      </c>
    </row>
    <row r="64" spans="46:46" ht="28.9">
      <c r="AT64" s="4" t="s">
        <v>17</v>
      </c>
    </row>
    <row r="65" spans="46:46" ht="28.9">
      <c r="AT65" s="4" t="s">
        <v>17</v>
      </c>
    </row>
    <row r="66" spans="46:46" ht="28.9">
      <c r="AT66" s="4" t="s">
        <v>17</v>
      </c>
    </row>
    <row r="67" spans="46:46" ht="28.9">
      <c r="AT67" s="4" t="s">
        <v>17</v>
      </c>
    </row>
    <row r="68" spans="46:46" ht="28.9">
      <c r="AT68" s="4" t="s">
        <v>17</v>
      </c>
    </row>
    <row r="69" spans="46:46" ht="28.9">
      <c r="AT69" s="4" t="s">
        <v>17</v>
      </c>
    </row>
    <row r="70" spans="46:46" ht="28.9">
      <c r="AT70" s="4" t="s">
        <v>17</v>
      </c>
    </row>
    <row r="71" spans="46:46" ht="28.9">
      <c r="AT71" s="4" t="s">
        <v>17</v>
      </c>
    </row>
    <row r="72" spans="46:46" ht="28.9">
      <c r="AT72" s="4" t="s">
        <v>17</v>
      </c>
    </row>
    <row r="73" spans="46:46" ht="28.9">
      <c r="AT73" s="4" t="s">
        <v>17</v>
      </c>
    </row>
    <row r="74" spans="46:46" ht="28.9">
      <c r="AT74" s="4" t="s">
        <v>17</v>
      </c>
    </row>
    <row r="75" spans="46:46" ht="28.9">
      <c r="AT75" s="4" t="s">
        <v>17</v>
      </c>
    </row>
    <row r="76" spans="46:46" ht="28.9">
      <c r="AT76" s="4" t="s">
        <v>17</v>
      </c>
    </row>
    <row r="77" spans="46:46" ht="28.9">
      <c r="AT77" s="4" t="s">
        <v>17</v>
      </c>
    </row>
    <row r="78" spans="46:46" ht="28.9">
      <c r="AT78" s="4" t="s">
        <v>17</v>
      </c>
    </row>
    <row r="79" spans="46:46" ht="28.9">
      <c r="AT79" s="4" t="s">
        <v>17</v>
      </c>
    </row>
    <row r="80" spans="46:46" ht="28.9">
      <c r="AT80" s="4" t="s">
        <v>17</v>
      </c>
    </row>
    <row r="81" spans="46:46" ht="28.9">
      <c r="AT81" s="4" t="s">
        <v>17</v>
      </c>
    </row>
    <row r="82" spans="46:46" ht="28.9">
      <c r="AT82" s="4" t="s">
        <v>17</v>
      </c>
    </row>
    <row r="83" spans="46:46" ht="28.9">
      <c r="AT83" s="4" t="s">
        <v>17</v>
      </c>
    </row>
    <row r="84" spans="46:46" ht="28.9">
      <c r="AT84" s="4" t="s">
        <v>17</v>
      </c>
    </row>
    <row r="85" spans="46:46" ht="28.9">
      <c r="AT85" s="4" t="s">
        <v>17</v>
      </c>
    </row>
    <row r="86" spans="46:46" ht="28.9">
      <c r="AT86" s="4" t="s">
        <v>17</v>
      </c>
    </row>
    <row r="87" spans="46:46" ht="28.9">
      <c r="AT87" s="4" t="s">
        <v>17</v>
      </c>
    </row>
    <row r="88" spans="46:46" ht="28.9">
      <c r="AT88" s="4" t="s">
        <v>17</v>
      </c>
    </row>
    <row r="89" spans="46:46" ht="28.9">
      <c r="AT89" s="4" t="s">
        <v>17</v>
      </c>
    </row>
    <row r="90" spans="46:46" ht="28.9">
      <c r="AT90" s="4" t="s">
        <v>17</v>
      </c>
    </row>
    <row r="91" spans="46:46" ht="28.9">
      <c r="AT91" s="4" t="s">
        <v>17</v>
      </c>
    </row>
    <row r="92" spans="46:46" ht="28.9">
      <c r="AT92" s="4" t="s">
        <v>17</v>
      </c>
    </row>
    <row r="93" spans="46:46" ht="28.9">
      <c r="AT93" s="4" t="s">
        <v>17</v>
      </c>
    </row>
    <row r="94" spans="46:46" ht="28.9">
      <c r="AT94" s="4" t="s">
        <v>17</v>
      </c>
    </row>
    <row r="95" spans="46:46" ht="28.9">
      <c r="AT95" s="4" t="s">
        <v>17</v>
      </c>
    </row>
    <row r="96" spans="46:46" ht="28.9">
      <c r="AT96" s="4" t="s">
        <v>17</v>
      </c>
    </row>
    <row r="97" spans="46:46" ht="28.9">
      <c r="AT97" s="4" t="s">
        <v>17</v>
      </c>
    </row>
    <row r="98" spans="46:46" ht="28.9">
      <c r="AT98" s="4" t="s">
        <v>17</v>
      </c>
    </row>
    <row r="99" spans="46:46" ht="28.9">
      <c r="AT99" s="4" t="s">
        <v>17</v>
      </c>
    </row>
    <row r="100" spans="46:46" ht="28.9">
      <c r="AT100" s="4" t="s">
        <v>17</v>
      </c>
    </row>
    <row r="101" spans="46:46" ht="28.9">
      <c r="AT101" s="4" t="s">
        <v>17</v>
      </c>
    </row>
    <row r="102" spans="46:46" ht="28.9">
      <c r="AT102" s="4" t="s">
        <v>17</v>
      </c>
    </row>
    <row r="103" spans="46:46" ht="28.9">
      <c r="AT103" s="4" t="s">
        <v>17</v>
      </c>
    </row>
    <row r="104" spans="46:46" ht="28.9">
      <c r="AT104" s="4" t="s">
        <v>17</v>
      </c>
    </row>
    <row r="105" spans="46:46" ht="28.9">
      <c r="AT105" s="4" t="s">
        <v>17</v>
      </c>
    </row>
    <row r="106" spans="46:46" ht="28.9">
      <c r="AT106" s="4" t="s">
        <v>17</v>
      </c>
    </row>
    <row r="107" spans="46:46" ht="28.9">
      <c r="AT107" s="4" t="s">
        <v>17</v>
      </c>
    </row>
    <row r="108" spans="46:46" ht="28.9">
      <c r="AT108" s="4" t="s">
        <v>17</v>
      </c>
    </row>
    <row r="109" spans="46:46" ht="28.9">
      <c r="AT109" s="4" t="s">
        <v>17</v>
      </c>
    </row>
    <row r="110" spans="46:46" ht="28.9">
      <c r="AT110" s="4" t="s">
        <v>17</v>
      </c>
    </row>
    <row r="111" spans="46:46" ht="28.9">
      <c r="AT111" s="4" t="s">
        <v>17</v>
      </c>
    </row>
    <row r="112" spans="46:46" ht="28.9">
      <c r="AT112" s="4" t="s">
        <v>17</v>
      </c>
    </row>
    <row r="113" spans="46:46" ht="28.9">
      <c r="AT113" s="4" t="s">
        <v>17</v>
      </c>
    </row>
    <row r="114" spans="46:46" ht="28.9">
      <c r="AT114" s="4" t="s">
        <v>17</v>
      </c>
    </row>
    <row r="115" spans="46:46" ht="28.9">
      <c r="AT115" s="4" t="s">
        <v>17</v>
      </c>
    </row>
    <row r="116" spans="46:46" ht="28.9">
      <c r="AT116" s="4" t="s">
        <v>17</v>
      </c>
    </row>
    <row r="117" spans="46:46" ht="28.9">
      <c r="AT117" s="4" t="s">
        <v>17</v>
      </c>
    </row>
    <row r="118" spans="46:46" ht="28.9">
      <c r="AT118" s="4" t="s">
        <v>17</v>
      </c>
    </row>
    <row r="119" spans="46:46" ht="28.9">
      <c r="AT119" s="4" t="s">
        <v>17</v>
      </c>
    </row>
    <row r="120" spans="46:46" ht="28.9">
      <c r="AT120" s="4" t="s">
        <v>17</v>
      </c>
    </row>
    <row r="121" spans="46:46" ht="28.9">
      <c r="AT121" s="4" t="s">
        <v>17</v>
      </c>
    </row>
    <row r="122" spans="46:46" ht="28.9">
      <c r="AT122" s="4" t="s">
        <v>17</v>
      </c>
    </row>
    <row r="123" spans="46:46" ht="28.9">
      <c r="AT123" s="4" t="s">
        <v>17</v>
      </c>
    </row>
    <row r="124" spans="46:46" ht="28.9">
      <c r="AT124" s="4" t="s">
        <v>17</v>
      </c>
    </row>
    <row r="125" spans="46:46" ht="28.9">
      <c r="AT125" s="4" t="s">
        <v>17</v>
      </c>
    </row>
    <row r="126" spans="46:46" ht="28.9">
      <c r="AT126" s="4" t="s">
        <v>17</v>
      </c>
    </row>
    <row r="127" spans="46:46" ht="28.9">
      <c r="AT127" s="4" t="s">
        <v>17</v>
      </c>
    </row>
    <row r="128" spans="46:46" ht="28.9">
      <c r="AT128" s="4" t="s">
        <v>17</v>
      </c>
    </row>
    <row r="129" spans="46:46" ht="28.9">
      <c r="AT129" s="4" t="s">
        <v>17</v>
      </c>
    </row>
    <row r="130" spans="46:46" ht="28.9">
      <c r="AT130" s="4" t="s">
        <v>17</v>
      </c>
    </row>
    <row r="131" spans="46:46" ht="28.9">
      <c r="AT131" s="4" t="s">
        <v>17</v>
      </c>
    </row>
    <row r="132" spans="46:46" ht="28.9">
      <c r="AT132" s="4" t="s">
        <v>17</v>
      </c>
    </row>
    <row r="133" spans="46:46" ht="28.9">
      <c r="AT133" s="4" t="s">
        <v>17</v>
      </c>
    </row>
    <row r="134" spans="46:46" ht="28.9">
      <c r="AT134" s="4" t="s">
        <v>17</v>
      </c>
    </row>
    <row r="135" spans="46:46" ht="28.9">
      <c r="AT135" s="4" t="s">
        <v>17</v>
      </c>
    </row>
    <row r="136" spans="46:46" ht="28.9">
      <c r="AT136" s="4" t="s">
        <v>17</v>
      </c>
    </row>
    <row r="137" spans="46:46" ht="28.9">
      <c r="AT137" s="4" t="s">
        <v>17</v>
      </c>
    </row>
    <row r="138" spans="46:46" ht="28.9">
      <c r="AT138" s="4" t="s">
        <v>17</v>
      </c>
    </row>
    <row r="139" spans="46:46" ht="28.9">
      <c r="AT139" s="4" t="s">
        <v>17</v>
      </c>
    </row>
    <row r="140" spans="46:46" ht="28.9">
      <c r="AT140" s="4" t="s">
        <v>17</v>
      </c>
    </row>
    <row r="141" spans="46:46" ht="28.9">
      <c r="AT141" s="4" t="s">
        <v>17</v>
      </c>
    </row>
    <row r="142" spans="46:46" ht="28.9">
      <c r="AT142" s="4" t="s">
        <v>17</v>
      </c>
    </row>
    <row r="143" spans="46:46" ht="28.9">
      <c r="AT143" s="4" t="s">
        <v>17</v>
      </c>
    </row>
    <row r="144" spans="46:46" ht="28.9">
      <c r="AT144" s="4" t="s">
        <v>17</v>
      </c>
    </row>
    <row r="145" spans="46:46" ht="28.9">
      <c r="AT145" s="4" t="s">
        <v>17</v>
      </c>
    </row>
    <row r="146" spans="46:46" ht="28.9">
      <c r="AT146" s="4" t="s">
        <v>17</v>
      </c>
    </row>
    <row r="147" spans="46:46" ht="28.9">
      <c r="AT147" s="4" t="s">
        <v>17</v>
      </c>
    </row>
    <row r="148" spans="46:46" ht="28.9">
      <c r="AT148" s="4" t="s">
        <v>17</v>
      </c>
    </row>
    <row r="149" spans="46:46" ht="28.9">
      <c r="AT149" s="4" t="s">
        <v>17</v>
      </c>
    </row>
    <row r="150" spans="46:46" ht="28.9">
      <c r="AT150" s="4" t="s">
        <v>17</v>
      </c>
    </row>
    <row r="151" spans="46:46" ht="28.9">
      <c r="AT151" s="4" t="s">
        <v>17</v>
      </c>
    </row>
    <row r="152" spans="46:46" ht="28.9">
      <c r="AT152" s="4" t="s">
        <v>17</v>
      </c>
    </row>
    <row r="153" spans="46:46" ht="28.9">
      <c r="AT153" s="4" t="s">
        <v>17</v>
      </c>
    </row>
    <row r="154" spans="46:46" ht="28.9">
      <c r="AT154" s="4" t="s">
        <v>17</v>
      </c>
    </row>
    <row r="155" spans="46:46" ht="28.9">
      <c r="AT155" s="4" t="s">
        <v>17</v>
      </c>
    </row>
    <row r="156" spans="46:46" ht="28.9">
      <c r="AT156" s="4" t="s">
        <v>17</v>
      </c>
    </row>
    <row r="157" spans="46:46" ht="28.9">
      <c r="AT157" s="4" t="s">
        <v>17</v>
      </c>
    </row>
    <row r="158" spans="46:46" ht="28.9">
      <c r="AT158" s="4" t="s">
        <v>17</v>
      </c>
    </row>
    <row r="159" spans="46:46" ht="28.9">
      <c r="AT159" s="4" t="s">
        <v>17</v>
      </c>
    </row>
    <row r="160" spans="46:46" ht="28.9">
      <c r="AT160" s="4" t="s">
        <v>17</v>
      </c>
    </row>
    <row r="161" spans="46:46" ht="28.9">
      <c r="AT161" s="4" t="s">
        <v>17</v>
      </c>
    </row>
    <row r="162" spans="46:46" ht="28.9">
      <c r="AT162" s="4" t="s">
        <v>17</v>
      </c>
    </row>
    <row r="163" spans="46:46" ht="28.9">
      <c r="AT163" s="4" t="s">
        <v>17</v>
      </c>
    </row>
    <row r="164" spans="46:46" ht="28.9">
      <c r="AT164" s="4" t="s">
        <v>17</v>
      </c>
    </row>
    <row r="165" spans="46:46" ht="28.9">
      <c r="AT165" s="4" t="s">
        <v>17</v>
      </c>
    </row>
    <row r="166" spans="46:46" ht="28.9">
      <c r="AT166" s="4" t="s">
        <v>17</v>
      </c>
    </row>
    <row r="167" spans="46:46" ht="28.9">
      <c r="AT167" s="4" t="s">
        <v>17</v>
      </c>
    </row>
    <row r="168" spans="46:46" ht="28.9">
      <c r="AT168" s="4" t="s">
        <v>17</v>
      </c>
    </row>
    <row r="169" spans="46:46" ht="28.9">
      <c r="AT169" s="4" t="s">
        <v>17</v>
      </c>
    </row>
    <row r="170" spans="46:46" ht="28.9">
      <c r="AT170" s="4" t="s">
        <v>17</v>
      </c>
    </row>
    <row r="171" spans="46:46" ht="28.9">
      <c r="AT171" s="4" t="s">
        <v>17</v>
      </c>
    </row>
    <row r="172" spans="46:46" ht="28.9">
      <c r="AT172" s="4" t="s">
        <v>17</v>
      </c>
    </row>
    <row r="173" spans="46:46" ht="28.9">
      <c r="AT173" s="4" t="s">
        <v>17</v>
      </c>
    </row>
    <row r="174" spans="46:46" ht="28.9">
      <c r="AT174" s="4" t="s">
        <v>17</v>
      </c>
    </row>
    <row r="175" spans="46:46" ht="28.9">
      <c r="AT175" s="4" t="s">
        <v>17</v>
      </c>
    </row>
    <row r="176" spans="46:46" ht="28.9">
      <c r="AT176" s="4" t="s">
        <v>17</v>
      </c>
    </row>
    <row r="177" spans="46:46" ht="28.9">
      <c r="AT177" s="4" t="s">
        <v>17</v>
      </c>
    </row>
    <row r="178" spans="46:46" ht="28.9">
      <c r="AT178" s="4" t="s">
        <v>17</v>
      </c>
    </row>
    <row r="179" spans="46:46" ht="28.9">
      <c r="AT179" s="4" t="s">
        <v>17</v>
      </c>
    </row>
    <row r="180" spans="46:46" ht="28.9">
      <c r="AT180" s="4" t="s">
        <v>17</v>
      </c>
    </row>
    <row r="181" spans="46:46" ht="28.9">
      <c r="AT181" s="4" t="s">
        <v>17</v>
      </c>
    </row>
    <row r="182" spans="46:46" ht="28.9">
      <c r="AT182" s="4" t="s">
        <v>17</v>
      </c>
    </row>
    <row r="183" spans="46:46" ht="28.9">
      <c r="AT183" s="4" t="s">
        <v>17</v>
      </c>
    </row>
    <row r="184" spans="46:46" ht="28.9">
      <c r="AT184" s="4" t="s">
        <v>17</v>
      </c>
    </row>
    <row r="185" spans="46:46" ht="28.9">
      <c r="AT185" s="4" t="s">
        <v>17</v>
      </c>
    </row>
    <row r="186" spans="46:46" ht="28.9">
      <c r="AT186" s="4" t="s">
        <v>17</v>
      </c>
    </row>
    <row r="187" spans="46:46" ht="28.9">
      <c r="AT187" s="4" t="s">
        <v>17</v>
      </c>
    </row>
    <row r="188" spans="46:46" ht="28.9">
      <c r="AT188" s="4" t="s">
        <v>17</v>
      </c>
    </row>
    <row r="189" spans="46:46" ht="28.9">
      <c r="AT189" s="4" t="s">
        <v>17</v>
      </c>
    </row>
    <row r="190" spans="46:46" ht="28.9">
      <c r="AT190" s="4" t="s">
        <v>17</v>
      </c>
    </row>
    <row r="191" spans="46:46" ht="28.9">
      <c r="AT191" s="4" t="s">
        <v>17</v>
      </c>
    </row>
    <row r="192" spans="46:46" ht="28.9">
      <c r="AT192" s="4" t="s">
        <v>17</v>
      </c>
    </row>
    <row r="193" spans="46:46" ht="28.9">
      <c r="AT193" s="4" t="s">
        <v>17</v>
      </c>
    </row>
    <row r="194" spans="46:46" ht="28.9">
      <c r="AT194" s="4" t="s">
        <v>17</v>
      </c>
    </row>
    <row r="195" spans="46:46" ht="28.9">
      <c r="AT195" s="4" t="s">
        <v>17</v>
      </c>
    </row>
    <row r="196" spans="46:46" ht="28.9">
      <c r="AT196" s="4" t="s">
        <v>17</v>
      </c>
    </row>
    <row r="197" spans="46:46" ht="28.9">
      <c r="AT197" s="4" t="s">
        <v>17</v>
      </c>
    </row>
    <row r="198" spans="46:46" ht="28.9">
      <c r="AT198" s="4" t="s">
        <v>17</v>
      </c>
    </row>
    <row r="199" spans="46:46" ht="28.9">
      <c r="AT199" s="4" t="s">
        <v>17</v>
      </c>
    </row>
    <row r="200" spans="46:46" ht="28.9">
      <c r="AT200" s="4" t="s">
        <v>17</v>
      </c>
    </row>
    <row r="201" spans="46:46" ht="28.9">
      <c r="AT201" s="4" t="s">
        <v>17</v>
      </c>
    </row>
    <row r="202" spans="46:46" ht="28.9">
      <c r="AT202" s="4" t="s">
        <v>17</v>
      </c>
    </row>
    <row r="203" spans="46:46" ht="28.9">
      <c r="AT203" s="4" t="s">
        <v>17</v>
      </c>
    </row>
    <row r="204" spans="46:46" ht="28.9">
      <c r="AT204" s="4" t="s">
        <v>17</v>
      </c>
    </row>
    <row r="205" spans="46:46" ht="28.9">
      <c r="AT205" s="4" t="s">
        <v>17</v>
      </c>
    </row>
    <row r="206" spans="46:46" ht="28.9">
      <c r="AT206" s="4" t="s">
        <v>17</v>
      </c>
    </row>
    <row r="207" spans="46:46" ht="28.9">
      <c r="AT207" s="4" t="s">
        <v>17</v>
      </c>
    </row>
    <row r="208" spans="46:46" ht="28.9">
      <c r="AT208" s="4" t="s">
        <v>17</v>
      </c>
    </row>
    <row r="209" spans="46:46" ht="28.9">
      <c r="AT209" s="4" t="s">
        <v>17</v>
      </c>
    </row>
    <row r="210" spans="46:46" ht="28.9">
      <c r="AT210" s="4" t="s">
        <v>17</v>
      </c>
    </row>
    <row r="211" spans="46:46" ht="28.9">
      <c r="AT211" s="4" t="s">
        <v>17</v>
      </c>
    </row>
    <row r="212" spans="46:46" ht="28.9">
      <c r="AT212" s="4" t="s">
        <v>17</v>
      </c>
    </row>
    <row r="213" spans="46:46" ht="28.9">
      <c r="AT213" s="4" t="s">
        <v>17</v>
      </c>
    </row>
    <row r="214" spans="46:46" ht="28.9">
      <c r="AT214" s="4" t="s">
        <v>17</v>
      </c>
    </row>
    <row r="215" spans="46:46" ht="28.9">
      <c r="AT215" s="4" t="s">
        <v>17</v>
      </c>
    </row>
    <row r="216" spans="46:46" ht="28.9">
      <c r="AT216" s="4" t="s">
        <v>17</v>
      </c>
    </row>
    <row r="217" spans="46:46" ht="28.9">
      <c r="AT217" s="4" t="s">
        <v>17</v>
      </c>
    </row>
    <row r="218" spans="46:46" ht="28.9">
      <c r="AT218" s="4" t="s">
        <v>17</v>
      </c>
    </row>
    <row r="219" spans="46:46" ht="28.9">
      <c r="AT219" s="4" t="s">
        <v>17</v>
      </c>
    </row>
    <row r="220" spans="46:46" ht="28.9">
      <c r="AT220" s="4" t="s">
        <v>17</v>
      </c>
    </row>
    <row r="221" spans="46:46" ht="28.9">
      <c r="AT221" s="4" t="s">
        <v>17</v>
      </c>
    </row>
    <row r="222" spans="46:46" ht="28.9">
      <c r="AT222" s="4" t="s">
        <v>17</v>
      </c>
    </row>
    <row r="223" spans="46:46" ht="28.9">
      <c r="AT223" s="4" t="s">
        <v>17</v>
      </c>
    </row>
    <row r="224" spans="46:46" ht="28.9">
      <c r="AT224" s="4" t="s">
        <v>17</v>
      </c>
    </row>
    <row r="225" spans="46:46" ht="28.9">
      <c r="AT225" s="4" t="s">
        <v>17</v>
      </c>
    </row>
    <row r="226" spans="46:46" ht="28.9">
      <c r="AT226" s="4" t="s">
        <v>17</v>
      </c>
    </row>
    <row r="227" spans="46:46" ht="28.9">
      <c r="AT227" s="4" t="s">
        <v>17</v>
      </c>
    </row>
    <row r="228" spans="46:46" ht="28.9">
      <c r="AT228" s="4" t="s">
        <v>17</v>
      </c>
    </row>
    <row r="229" spans="46:46" ht="28.9">
      <c r="AT229" s="4" t="s">
        <v>17</v>
      </c>
    </row>
    <row r="230" spans="46:46" ht="28.9">
      <c r="AT230" s="4" t="s">
        <v>17</v>
      </c>
    </row>
    <row r="231" spans="46:46" ht="28.9">
      <c r="AT231" s="4" t="s">
        <v>17</v>
      </c>
    </row>
    <row r="232" spans="46:46" ht="28.9">
      <c r="AT232" s="4" t="s">
        <v>17</v>
      </c>
    </row>
    <row r="233" spans="46:46" ht="28.9">
      <c r="AT233" s="4" t="s">
        <v>17</v>
      </c>
    </row>
    <row r="234" spans="46:46" ht="28.9">
      <c r="AT234" s="4" t="s">
        <v>17</v>
      </c>
    </row>
    <row r="235" spans="46:46" ht="28.9">
      <c r="AT235" s="4" t="s">
        <v>17</v>
      </c>
    </row>
    <row r="236" spans="46:46" ht="28.9">
      <c r="AT236" s="4" t="s">
        <v>17</v>
      </c>
    </row>
    <row r="237" spans="46:46" ht="28.9">
      <c r="AT237" s="4" t="s">
        <v>17</v>
      </c>
    </row>
    <row r="238" spans="46:46" ht="28.9">
      <c r="AT238" s="4" t="s">
        <v>17</v>
      </c>
    </row>
    <row r="239" spans="46:46" ht="28.9">
      <c r="AT239" s="4" t="s">
        <v>17</v>
      </c>
    </row>
    <row r="240" spans="46:46" ht="28.9">
      <c r="AT240" s="4" t="s">
        <v>17</v>
      </c>
    </row>
    <row r="241" spans="46:46" ht="28.9">
      <c r="AT241" s="4" t="s">
        <v>17</v>
      </c>
    </row>
    <row r="242" spans="46:46" ht="28.9">
      <c r="AT242" s="4" t="s">
        <v>17</v>
      </c>
    </row>
    <row r="243" spans="46:46" ht="28.9">
      <c r="AT243" s="4" t="s">
        <v>17</v>
      </c>
    </row>
    <row r="244" spans="46:46" ht="28.9">
      <c r="AT244" s="4" t="s">
        <v>17</v>
      </c>
    </row>
    <row r="245" spans="46:46" ht="28.9">
      <c r="AT245" s="4" t="s">
        <v>17</v>
      </c>
    </row>
    <row r="246" spans="46:46" ht="28.9">
      <c r="AT246" s="4" t="s">
        <v>17</v>
      </c>
    </row>
    <row r="247" spans="46:46" ht="28.9">
      <c r="AT247" s="4" t="s">
        <v>17</v>
      </c>
    </row>
    <row r="248" spans="46:46" ht="28.9">
      <c r="AT248" s="4" t="s">
        <v>17</v>
      </c>
    </row>
    <row r="249" spans="46:46" ht="28.9">
      <c r="AT249" s="4" t="s">
        <v>17</v>
      </c>
    </row>
    <row r="250" spans="46:46" ht="28.9">
      <c r="AT250" s="4" t="s">
        <v>17</v>
      </c>
    </row>
    <row r="251" spans="46:46" ht="28.9">
      <c r="AT251" s="4" t="s">
        <v>17</v>
      </c>
    </row>
    <row r="252" spans="46:46" ht="28.9">
      <c r="AT252" s="4" t="s">
        <v>17</v>
      </c>
    </row>
    <row r="253" spans="46:46" ht="28.9">
      <c r="AT253" s="4" t="s">
        <v>17</v>
      </c>
    </row>
    <row r="254" spans="46:46" ht="28.9">
      <c r="AT254" s="4" t="s">
        <v>17</v>
      </c>
    </row>
    <row r="255" spans="46:46" ht="28.9">
      <c r="AT255" s="4" t="s">
        <v>17</v>
      </c>
    </row>
    <row r="256" spans="46:46" ht="28.9">
      <c r="AT256" s="4" t="s">
        <v>17</v>
      </c>
    </row>
    <row r="257" spans="46:46" ht="28.9">
      <c r="AT257" s="4" t="s">
        <v>17</v>
      </c>
    </row>
    <row r="258" spans="46:46" ht="28.9">
      <c r="AT258" s="4" t="s">
        <v>17</v>
      </c>
    </row>
    <row r="259" spans="46:46" ht="28.9">
      <c r="AT259" s="4" t="s">
        <v>17</v>
      </c>
    </row>
    <row r="260" spans="46:46" ht="28.9">
      <c r="AT260" s="4" t="s">
        <v>17</v>
      </c>
    </row>
    <row r="261" spans="46:46" ht="28.9">
      <c r="AT261" s="4" t="s">
        <v>17</v>
      </c>
    </row>
    <row r="262" spans="46:46" ht="28.9">
      <c r="AT262" s="4" t="s">
        <v>17</v>
      </c>
    </row>
    <row r="263" spans="46:46" ht="28.9">
      <c r="AT263" s="4" t="s">
        <v>17</v>
      </c>
    </row>
    <row r="264" spans="46:46" ht="28.9">
      <c r="AT264" s="4" t="s">
        <v>17</v>
      </c>
    </row>
    <row r="265" spans="46:46" ht="28.9">
      <c r="AT265" s="4" t="s">
        <v>17</v>
      </c>
    </row>
    <row r="266" spans="46:46" ht="28.9">
      <c r="AT266" s="4" t="s">
        <v>17</v>
      </c>
    </row>
    <row r="267" spans="46:46" ht="28.9">
      <c r="AT267" s="4" t="s">
        <v>17</v>
      </c>
    </row>
    <row r="268" spans="46:46" ht="28.9">
      <c r="AT268" s="4" t="s">
        <v>17</v>
      </c>
    </row>
    <row r="269" spans="46:46" ht="28.9">
      <c r="AT269" s="4" t="s">
        <v>17</v>
      </c>
    </row>
    <row r="270" spans="46:46" ht="28.9">
      <c r="AT270" s="4" t="s">
        <v>17</v>
      </c>
    </row>
    <row r="271" spans="46:46" ht="28.9">
      <c r="AT271" s="4" t="s">
        <v>17</v>
      </c>
    </row>
    <row r="272" spans="46:46" ht="28.9">
      <c r="AT272" s="4" t="s">
        <v>17</v>
      </c>
    </row>
    <row r="273" spans="46:46" ht="28.9">
      <c r="AT273" s="4" t="s">
        <v>17</v>
      </c>
    </row>
    <row r="274" spans="46:46" ht="28.9">
      <c r="AT274" s="4" t="s">
        <v>17</v>
      </c>
    </row>
    <row r="275" spans="46:46" ht="28.9">
      <c r="AT275" s="4" t="s">
        <v>17</v>
      </c>
    </row>
    <row r="276" spans="46:46" ht="28.9">
      <c r="AT276" s="4" t="s">
        <v>17</v>
      </c>
    </row>
    <row r="277" spans="46:46" ht="28.9">
      <c r="AT277" s="4" t="s">
        <v>17</v>
      </c>
    </row>
    <row r="278" spans="46:46" ht="28.9">
      <c r="AT278" s="4" t="s">
        <v>17</v>
      </c>
    </row>
    <row r="279" spans="46:46" ht="28.9">
      <c r="AT279" s="4" t="s">
        <v>17</v>
      </c>
    </row>
    <row r="280" spans="46:46" ht="28.9">
      <c r="AT280" s="4" t="s">
        <v>17</v>
      </c>
    </row>
    <row r="281" spans="46:46" ht="28.9">
      <c r="AT281" s="4" t="s">
        <v>17</v>
      </c>
    </row>
    <row r="282" spans="46:46" ht="28.9">
      <c r="AT282" s="4" t="s">
        <v>17</v>
      </c>
    </row>
    <row r="283" spans="46:46" ht="28.9">
      <c r="AT283" s="4" t="s">
        <v>17</v>
      </c>
    </row>
    <row r="284" spans="46:46" ht="28.9">
      <c r="AT284" s="4" t="s">
        <v>17</v>
      </c>
    </row>
    <row r="285" spans="46:46" ht="28.9">
      <c r="AT285" s="4" t="s">
        <v>17</v>
      </c>
    </row>
    <row r="286" spans="46:46" ht="28.9">
      <c r="AT286" s="4" t="s">
        <v>17</v>
      </c>
    </row>
    <row r="287" spans="46:46" ht="28.9">
      <c r="AT287" s="4" t="s">
        <v>17</v>
      </c>
    </row>
    <row r="288" spans="46:46" ht="28.9">
      <c r="AT288" s="4" t="s">
        <v>17</v>
      </c>
    </row>
    <row r="289" spans="46:46" ht="28.9">
      <c r="AT289" s="4" t="s">
        <v>17</v>
      </c>
    </row>
    <row r="290" spans="46:46" ht="28.9">
      <c r="AT290" s="4" t="s">
        <v>17</v>
      </c>
    </row>
    <row r="291" spans="46:46" ht="28.9">
      <c r="AT291" s="4" t="s">
        <v>17</v>
      </c>
    </row>
    <row r="292" spans="46:46" ht="28.9">
      <c r="AT292" s="4" t="s">
        <v>17</v>
      </c>
    </row>
    <row r="293" spans="46:46" ht="28.9">
      <c r="AT293" s="4" t="s">
        <v>17</v>
      </c>
    </row>
    <row r="294" spans="46:46" ht="28.9">
      <c r="AT294" s="4" t="s">
        <v>17</v>
      </c>
    </row>
    <row r="295" spans="46:46" ht="28.9">
      <c r="AT295" s="4" t="s">
        <v>17</v>
      </c>
    </row>
    <row r="296" spans="46:46" ht="28.9">
      <c r="AT296" s="4" t="s">
        <v>17</v>
      </c>
    </row>
    <row r="297" spans="46:46" ht="28.9">
      <c r="AT297" s="4" t="s">
        <v>17</v>
      </c>
    </row>
    <row r="298" spans="46:46" ht="28.9">
      <c r="AT298" s="4" t="s">
        <v>17</v>
      </c>
    </row>
    <row r="299" spans="46:46" ht="28.9">
      <c r="AT299" s="4" t="s">
        <v>17</v>
      </c>
    </row>
    <row r="300" spans="46:46" ht="28.9">
      <c r="AT300" s="4" t="s">
        <v>17</v>
      </c>
    </row>
    <row r="301" spans="46:46" ht="28.9">
      <c r="AT301" s="4" t="s">
        <v>17</v>
      </c>
    </row>
    <row r="302" spans="46:46" ht="28.9">
      <c r="AT302" s="4" t="s">
        <v>17</v>
      </c>
    </row>
    <row r="303" spans="46:46" ht="28.9">
      <c r="AT303" s="4" t="s">
        <v>17</v>
      </c>
    </row>
    <row r="304" spans="46:46" ht="28.9">
      <c r="AT304" s="4" t="s">
        <v>17</v>
      </c>
    </row>
    <row r="305" spans="46:46" ht="28.9">
      <c r="AT305" s="4" t="s">
        <v>17</v>
      </c>
    </row>
    <row r="306" spans="46:46" ht="28.9">
      <c r="AT306" s="4" t="s">
        <v>17</v>
      </c>
    </row>
    <row r="307" spans="46:46" ht="28.9">
      <c r="AT307" s="4" t="s">
        <v>17</v>
      </c>
    </row>
    <row r="308" spans="46:46" ht="28.9">
      <c r="AT308" s="4" t="s">
        <v>17</v>
      </c>
    </row>
    <row r="309" spans="46:46" ht="28.9">
      <c r="AT309" s="4" t="s">
        <v>17</v>
      </c>
    </row>
    <row r="310" spans="46:46" ht="28.9">
      <c r="AT310" s="4" t="s">
        <v>17</v>
      </c>
    </row>
    <row r="311" spans="46:46" ht="28.9">
      <c r="AT311" s="4" t="s">
        <v>17</v>
      </c>
    </row>
    <row r="312" spans="46:46" ht="28.9">
      <c r="AT312" s="4" t="s">
        <v>17</v>
      </c>
    </row>
    <row r="313" spans="46:46" ht="28.9">
      <c r="AT313" s="4" t="s">
        <v>17</v>
      </c>
    </row>
    <row r="314" spans="46:46" ht="28.9">
      <c r="AT314" s="4" t="s">
        <v>17</v>
      </c>
    </row>
    <row r="315" spans="46:46" ht="28.9">
      <c r="AT315" s="4" t="s">
        <v>17</v>
      </c>
    </row>
    <row r="316" spans="46:46" ht="28.9">
      <c r="AT316" s="4" t="s">
        <v>17</v>
      </c>
    </row>
    <row r="317" spans="46:46" ht="28.9">
      <c r="AT317" s="4" t="s">
        <v>17</v>
      </c>
    </row>
    <row r="318" spans="46:46" ht="28.9">
      <c r="AT318" s="4" t="s">
        <v>17</v>
      </c>
    </row>
    <row r="319" spans="46:46" ht="28.9">
      <c r="AT319" s="4" t="s">
        <v>17</v>
      </c>
    </row>
    <row r="320" spans="46:46" ht="28.9">
      <c r="AT320" s="4" t="s">
        <v>17</v>
      </c>
    </row>
    <row r="321" spans="46:46" ht="28.9">
      <c r="AT321" s="4" t="s">
        <v>17</v>
      </c>
    </row>
    <row r="322" spans="46:46" ht="28.9">
      <c r="AT322" s="4" t="s">
        <v>17</v>
      </c>
    </row>
    <row r="323" spans="46:46" ht="28.9">
      <c r="AT323" s="4" t="s">
        <v>17</v>
      </c>
    </row>
    <row r="324" spans="46:46" ht="28.9">
      <c r="AT324" s="4" t="s">
        <v>17</v>
      </c>
    </row>
    <row r="325" spans="46:46" ht="28.9">
      <c r="AT325" s="4" t="s">
        <v>17</v>
      </c>
    </row>
    <row r="326" spans="46:46" ht="28.9">
      <c r="AT326" s="4" t="s">
        <v>17</v>
      </c>
    </row>
    <row r="327" spans="46:46" ht="28.9">
      <c r="AT327" s="4" t="s">
        <v>17</v>
      </c>
    </row>
    <row r="328" spans="46:46" ht="28.9">
      <c r="AT328" s="4" t="s">
        <v>17</v>
      </c>
    </row>
    <row r="329" spans="46:46" ht="28.9">
      <c r="AT329" s="4" t="s">
        <v>17</v>
      </c>
    </row>
    <row r="330" spans="46:46" ht="28.9">
      <c r="AT330" s="4" t="s">
        <v>17</v>
      </c>
    </row>
    <row r="331" spans="46:46" ht="28.9">
      <c r="AT331" s="4" t="s">
        <v>17</v>
      </c>
    </row>
    <row r="332" spans="46:46" ht="28.9">
      <c r="AT332" s="4" t="s">
        <v>17</v>
      </c>
    </row>
    <row r="333" spans="46:46" ht="28.9">
      <c r="AT333" s="4" t="s">
        <v>17</v>
      </c>
    </row>
    <row r="334" spans="46:46" ht="28.9">
      <c r="AT334" s="4" t="s">
        <v>17</v>
      </c>
    </row>
    <row r="335" spans="46:46" ht="28.9">
      <c r="AT335" s="4" t="s">
        <v>17</v>
      </c>
    </row>
    <row r="336" spans="46:46" ht="28.9">
      <c r="AT336" s="4" t="s">
        <v>17</v>
      </c>
    </row>
    <row r="337" spans="46:46" ht="28.9">
      <c r="AT337" s="4" t="s">
        <v>17</v>
      </c>
    </row>
    <row r="338" spans="46:46" ht="28.9">
      <c r="AT338" s="4" t="s">
        <v>17</v>
      </c>
    </row>
    <row r="339" spans="46:46" ht="28.9">
      <c r="AT339" s="4" t="s">
        <v>17</v>
      </c>
    </row>
    <row r="340" spans="46:46" ht="28.9">
      <c r="AT340" s="4" t="s">
        <v>17</v>
      </c>
    </row>
    <row r="341" spans="46:46" ht="28.9">
      <c r="AT341" s="4" t="s">
        <v>17</v>
      </c>
    </row>
    <row r="342" spans="46:46" ht="28.9">
      <c r="AT342" s="4" t="s">
        <v>17</v>
      </c>
    </row>
    <row r="343" spans="46:46" ht="28.9">
      <c r="AT343" s="4" t="s">
        <v>17</v>
      </c>
    </row>
    <row r="344" spans="46:46" ht="28.9">
      <c r="AT344" s="4" t="s">
        <v>17</v>
      </c>
    </row>
    <row r="345" spans="46:46" ht="28.9">
      <c r="AT345" s="4" t="s">
        <v>17</v>
      </c>
    </row>
    <row r="346" spans="46:46" ht="28.9">
      <c r="AT346" s="4" t="s">
        <v>17</v>
      </c>
    </row>
    <row r="347" spans="46:46" ht="28.9">
      <c r="AT347" s="4" t="s">
        <v>17</v>
      </c>
    </row>
    <row r="348" spans="46:46" ht="28.9">
      <c r="AT348" s="4" t="s">
        <v>17</v>
      </c>
    </row>
    <row r="349" spans="46:46" ht="28.9">
      <c r="AT349" s="4" t="s">
        <v>17</v>
      </c>
    </row>
    <row r="350" spans="46:46" ht="28.9">
      <c r="AT350" s="4" t="s">
        <v>17</v>
      </c>
    </row>
    <row r="351" spans="46:46" ht="28.9">
      <c r="AT351" s="4" t="s">
        <v>17</v>
      </c>
    </row>
    <row r="352" spans="46:46" ht="28.9">
      <c r="AT352" s="4" t="s">
        <v>17</v>
      </c>
    </row>
    <row r="353" spans="46:46" ht="28.9">
      <c r="AT353" s="4" t="s">
        <v>17</v>
      </c>
    </row>
    <row r="354" spans="46:46" ht="28.9">
      <c r="AT354" s="4" t="s">
        <v>17</v>
      </c>
    </row>
    <row r="355" spans="46:46" ht="28.9">
      <c r="AT355" s="4" t="s">
        <v>17</v>
      </c>
    </row>
    <row r="356" spans="46:46" ht="28.9">
      <c r="AT356" s="4" t="s">
        <v>17</v>
      </c>
    </row>
    <row r="357" spans="46:46" ht="28.9">
      <c r="AT357" s="4" t="s">
        <v>17</v>
      </c>
    </row>
    <row r="358" spans="46:46" ht="28.9">
      <c r="AT358" s="4" t="s">
        <v>17</v>
      </c>
    </row>
    <row r="359" spans="46:46" ht="28.9">
      <c r="AT359" s="4" t="s">
        <v>17</v>
      </c>
    </row>
    <row r="360" spans="46:46" ht="28.9">
      <c r="AT360" s="4" t="s">
        <v>17</v>
      </c>
    </row>
    <row r="361" spans="46:46" ht="28.9">
      <c r="AT361" s="4" t="s">
        <v>17</v>
      </c>
    </row>
    <row r="362" spans="46:46" ht="28.9">
      <c r="AT362" s="4" t="s">
        <v>17</v>
      </c>
    </row>
    <row r="363" spans="46:46" ht="28.9">
      <c r="AT363" s="4" t="s">
        <v>17</v>
      </c>
    </row>
    <row r="364" spans="46:46" ht="28.9">
      <c r="AT364" s="4" t="s">
        <v>17</v>
      </c>
    </row>
    <row r="365" spans="46:46" ht="28.9">
      <c r="AT365" s="4" t="s">
        <v>17</v>
      </c>
    </row>
    <row r="366" spans="46:46" ht="28.9">
      <c r="AT366" s="4" t="s">
        <v>17</v>
      </c>
    </row>
    <row r="367" spans="46:46" ht="28.9">
      <c r="AT367" s="4" t="s">
        <v>17</v>
      </c>
    </row>
    <row r="368" spans="46:46" ht="28.9">
      <c r="AT368" s="4" t="s">
        <v>17</v>
      </c>
    </row>
    <row r="369" spans="46:46" ht="28.9">
      <c r="AT369" s="4" t="s">
        <v>17</v>
      </c>
    </row>
    <row r="370" spans="46:46" ht="28.9">
      <c r="AT370" s="4" t="s">
        <v>17</v>
      </c>
    </row>
    <row r="371" spans="46:46" ht="28.9">
      <c r="AT371" s="4" t="s">
        <v>17</v>
      </c>
    </row>
    <row r="372" spans="46:46" ht="28.9">
      <c r="AT372" s="4" t="s">
        <v>17</v>
      </c>
    </row>
    <row r="373" spans="46:46" ht="28.9">
      <c r="AT373" s="4" t="s">
        <v>17</v>
      </c>
    </row>
    <row r="374" spans="46:46" ht="28.9">
      <c r="AT374" s="4" t="s">
        <v>17</v>
      </c>
    </row>
    <row r="375" spans="46:46" ht="28.9">
      <c r="AT375" s="4" t="s">
        <v>17</v>
      </c>
    </row>
    <row r="376" spans="46:46" ht="28.9">
      <c r="AT376" s="4" t="s">
        <v>17</v>
      </c>
    </row>
    <row r="377" spans="46:46" ht="28.9">
      <c r="AT377" s="4" t="s">
        <v>17</v>
      </c>
    </row>
    <row r="378" spans="46:46" ht="28.9">
      <c r="AT378" s="4" t="s">
        <v>17</v>
      </c>
    </row>
    <row r="379" spans="46:46" ht="28.9">
      <c r="AT379" s="4" t="s">
        <v>17</v>
      </c>
    </row>
    <row r="380" spans="46:46" ht="28.9">
      <c r="AT380" s="4" t="s">
        <v>17</v>
      </c>
    </row>
    <row r="381" spans="46:46" ht="28.9">
      <c r="AT381" s="4" t="s">
        <v>17</v>
      </c>
    </row>
    <row r="382" spans="46:46" ht="28.9">
      <c r="AT382" s="4" t="s">
        <v>17</v>
      </c>
    </row>
    <row r="383" spans="46:46" ht="28.9">
      <c r="AT383" s="4" t="s">
        <v>17</v>
      </c>
    </row>
    <row r="384" spans="46:46" ht="28.9">
      <c r="AT384" s="4" t="s">
        <v>17</v>
      </c>
    </row>
    <row r="385" spans="46:46" ht="28.9">
      <c r="AT385" s="4" t="s">
        <v>17</v>
      </c>
    </row>
    <row r="386" spans="46:46" ht="28.9">
      <c r="AT386" s="4" t="s">
        <v>17</v>
      </c>
    </row>
    <row r="387" spans="46:46" ht="28.9">
      <c r="AT387" s="4" t="s">
        <v>17</v>
      </c>
    </row>
    <row r="388" spans="46:46" ht="28.9">
      <c r="AT388" s="4" t="s">
        <v>17</v>
      </c>
    </row>
    <row r="389" spans="46:46" ht="28.9">
      <c r="AT389" s="4" t="s">
        <v>17</v>
      </c>
    </row>
    <row r="390" spans="46:46" ht="28.9">
      <c r="AT390" s="4" t="s">
        <v>17</v>
      </c>
    </row>
    <row r="391" spans="46:46" ht="28.9">
      <c r="AT391" s="4" t="s">
        <v>17</v>
      </c>
    </row>
    <row r="392" spans="46:46" ht="28.9">
      <c r="AT392" s="4" t="s">
        <v>17</v>
      </c>
    </row>
    <row r="393" spans="46:46" ht="28.9">
      <c r="AT393" s="4" t="s">
        <v>17</v>
      </c>
    </row>
    <row r="394" spans="46:46" ht="28.9">
      <c r="AT394" s="4" t="s">
        <v>17</v>
      </c>
    </row>
    <row r="395" spans="46:46" ht="28.9">
      <c r="AT395" s="4" t="s">
        <v>17</v>
      </c>
    </row>
    <row r="396" spans="46:46" ht="28.9">
      <c r="AT396" s="4" t="s">
        <v>17</v>
      </c>
    </row>
    <row r="397" spans="46:46" ht="28.9">
      <c r="AT397" s="4" t="s">
        <v>17</v>
      </c>
    </row>
    <row r="398" spans="46:46" ht="28.9">
      <c r="AT398" s="4" t="s">
        <v>17</v>
      </c>
    </row>
    <row r="399" spans="46:46" ht="28.9">
      <c r="AT399" s="4" t="s">
        <v>17</v>
      </c>
    </row>
    <row r="400" spans="46:46" ht="28.9">
      <c r="AT400" s="4" t="s">
        <v>17</v>
      </c>
    </row>
    <row r="401" spans="46:46" ht="28.9">
      <c r="AT401" s="4" t="s">
        <v>17</v>
      </c>
    </row>
    <row r="402" spans="46:46" ht="28.9">
      <c r="AT402" s="4" t="s">
        <v>17</v>
      </c>
    </row>
    <row r="403" spans="46:46" ht="28.9">
      <c r="AT403" s="4" t="s">
        <v>17</v>
      </c>
    </row>
    <row r="404" spans="46:46" ht="28.9">
      <c r="AT404" s="4" t="s">
        <v>17</v>
      </c>
    </row>
    <row r="405" spans="46:46" ht="28.9">
      <c r="AT405" s="4" t="s">
        <v>17</v>
      </c>
    </row>
    <row r="406" spans="46:46" ht="28.9">
      <c r="AT406" s="4" t="s">
        <v>17</v>
      </c>
    </row>
    <row r="407" spans="46:46" ht="28.9">
      <c r="AT407" s="4" t="s">
        <v>17</v>
      </c>
    </row>
    <row r="408" spans="46:46" ht="28.9">
      <c r="AT408" s="4" t="s">
        <v>17</v>
      </c>
    </row>
    <row r="409" spans="46:46" ht="28.9">
      <c r="AT409" s="4" t="s">
        <v>17</v>
      </c>
    </row>
    <row r="410" spans="46:46" ht="28.9">
      <c r="AT410" s="4" t="s">
        <v>17</v>
      </c>
    </row>
    <row r="411" spans="46:46" ht="28.9">
      <c r="AT411" s="4" t="s">
        <v>17</v>
      </c>
    </row>
    <row r="412" spans="46:46" ht="28.9">
      <c r="AT412" s="4" t="s">
        <v>17</v>
      </c>
    </row>
    <row r="413" spans="46:46" ht="28.9">
      <c r="AT413" s="4" t="s">
        <v>17</v>
      </c>
    </row>
    <row r="414" spans="46:46" ht="28.9">
      <c r="AT414" s="4" t="s">
        <v>17</v>
      </c>
    </row>
    <row r="415" spans="46:46" ht="28.9">
      <c r="AT415" s="4" t="s">
        <v>17</v>
      </c>
    </row>
    <row r="416" spans="46:46" ht="28.9">
      <c r="AT416" s="4" t="s">
        <v>17</v>
      </c>
    </row>
    <row r="417" spans="46:46" ht="28.9">
      <c r="AT417" s="4" t="s">
        <v>17</v>
      </c>
    </row>
    <row r="418" spans="46:46" ht="28.9">
      <c r="AT418" s="4" t="s">
        <v>17</v>
      </c>
    </row>
    <row r="419" spans="46:46" ht="28.9">
      <c r="AT419" s="4" t="s">
        <v>17</v>
      </c>
    </row>
    <row r="420" spans="46:46" ht="28.9">
      <c r="AT420" s="4" t="s">
        <v>17</v>
      </c>
    </row>
    <row r="421" spans="46:46" ht="28.9">
      <c r="AT421" s="4" t="s">
        <v>17</v>
      </c>
    </row>
    <row r="422" spans="46:46" ht="28.9">
      <c r="AT422" s="4" t="s">
        <v>17</v>
      </c>
    </row>
    <row r="423" spans="46:46" ht="28.9">
      <c r="AT423" s="4" t="s">
        <v>17</v>
      </c>
    </row>
    <row r="424" spans="46:46" ht="28.9">
      <c r="AT424" s="4" t="s">
        <v>17</v>
      </c>
    </row>
    <row r="425" spans="46:46" ht="28.9">
      <c r="AT425" s="4" t="s">
        <v>17</v>
      </c>
    </row>
    <row r="426" spans="46:46" ht="28.9">
      <c r="AT426" s="4" t="s">
        <v>17</v>
      </c>
    </row>
    <row r="427" spans="46:46" ht="28.9">
      <c r="AT427" s="4" t="s">
        <v>17</v>
      </c>
    </row>
    <row r="428" spans="46:46" ht="28.9">
      <c r="AT428" s="4" t="s">
        <v>17</v>
      </c>
    </row>
    <row r="429" spans="46:46" ht="28.9">
      <c r="AT429" s="4" t="s">
        <v>17</v>
      </c>
    </row>
    <row r="430" spans="46:46" ht="28.9">
      <c r="AT430" s="4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28515625" defaultRowHeight="14.45" outlineLevelRow="1"/>
  <cols>
    <col min="1" max="1" width="42.28515625" style="2" customWidth="1"/>
    <col min="2" max="7" width="13.28515625" style="2" customWidth="1"/>
    <col min="8" max="9" width="9.28515625" style="2"/>
    <col min="10" max="14" width="12.7109375" style="2" customWidth="1"/>
    <col min="15" max="16384" width="9.28515625" style="2"/>
  </cols>
  <sheetData>
    <row r="1" spans="1:14" s="4" customFormat="1" ht="40.5" customHeight="1" thickBot="1">
      <c r="A1" s="167" t="s">
        <v>41</v>
      </c>
      <c r="B1" s="167"/>
      <c r="C1" s="167"/>
      <c r="D1" s="167"/>
      <c r="E1" s="167"/>
      <c r="F1" s="167"/>
      <c r="G1" s="167"/>
    </row>
    <row r="2" spans="1:14" s="1" customFormat="1" ht="33" customHeight="1">
      <c r="A2" s="168"/>
      <c r="B2" s="159" t="s">
        <v>42</v>
      </c>
      <c r="C2" s="152" t="s">
        <v>4</v>
      </c>
      <c r="D2" s="159" t="s">
        <v>5</v>
      </c>
      <c r="E2" s="170"/>
      <c r="F2" s="170" t="s">
        <v>6</v>
      </c>
      <c r="G2" s="152"/>
      <c r="H2" s="21"/>
    </row>
    <row r="3" spans="1:14" s="1" customFormat="1" ht="43.9" thickBot="1">
      <c r="A3" s="169"/>
      <c r="B3" s="160"/>
      <c r="C3" s="153"/>
      <c r="D3" s="15" t="s">
        <v>43</v>
      </c>
      <c r="E3" s="16" t="s">
        <v>14</v>
      </c>
      <c r="F3" s="16" t="s">
        <v>43</v>
      </c>
      <c r="G3" s="44" t="s">
        <v>14</v>
      </c>
      <c r="H3" s="21"/>
    </row>
    <row r="4" spans="1:14" ht="23.25" customHeight="1">
      <c r="A4" s="17" t="s">
        <v>44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>
      <c r="A5" s="13" t="s">
        <v>45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>
      <c r="A6" s="13" t="s">
        <v>46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>
      <c r="A7" s="13" t="s">
        <v>47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>
      <c r="A8" s="13" t="s">
        <v>48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>
      <c r="A9" s="90" t="s">
        <v>49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>
      <c r="A10" s="90" t="s">
        <v>50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>
      <c r="A11" s="13" t="s">
        <v>51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>
      <c r="A12" s="13" t="s">
        <v>52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>
      <c r="A13" s="14" t="s">
        <v>53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>
      <c r="A14" t="s">
        <v>54</v>
      </c>
    </row>
    <row r="15" spans="1:14" ht="23.25" customHeight="1"/>
    <row r="16" spans="1:14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bottomRight" activeCell="C16" sqref="C16"/>
      <selection pane="bottomLeft" activeCell="A5" sqref="A5"/>
      <selection pane="topRight" activeCell="B1" sqref="B1"/>
    </sheetView>
  </sheetViews>
  <sheetFormatPr defaultRowHeight="14.45" outlineLevelRow="1"/>
  <cols>
    <col min="1" max="1" width="43" customWidth="1"/>
    <col min="2" max="8" width="12.7109375" customWidth="1"/>
    <col min="9" max="10" width="13.7109375" customWidth="1"/>
    <col min="11" max="12" width="15.5703125" customWidth="1"/>
  </cols>
  <sheetData>
    <row r="1" spans="1:13" s="5" customFormat="1" ht="60.75" customHeight="1" thickBot="1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3" ht="15" customHeight="1">
      <c r="A2" s="168"/>
      <c r="B2" s="159" t="s">
        <v>42</v>
      </c>
      <c r="C2" s="152" t="s">
        <v>4</v>
      </c>
      <c r="D2" s="174" t="s">
        <v>56</v>
      </c>
      <c r="E2" s="175"/>
      <c r="F2" s="175"/>
      <c r="G2" s="175"/>
      <c r="H2" s="175"/>
      <c r="I2" s="175"/>
      <c r="J2" s="176"/>
      <c r="K2" s="159" t="s">
        <v>57</v>
      </c>
      <c r="L2" s="152" t="s">
        <v>58</v>
      </c>
    </row>
    <row r="3" spans="1:13" ht="45.75" customHeight="1">
      <c r="A3" s="178"/>
      <c r="B3" s="172"/>
      <c r="C3" s="173"/>
      <c r="D3" s="172" t="s">
        <v>59</v>
      </c>
      <c r="E3" s="177"/>
      <c r="F3" s="177"/>
      <c r="G3" s="177"/>
      <c r="H3" s="177"/>
      <c r="I3" s="177" t="s">
        <v>60</v>
      </c>
      <c r="J3" s="173"/>
      <c r="K3" s="172"/>
      <c r="L3" s="173"/>
    </row>
    <row r="4" spans="1:13" ht="72.599999999999994" thickBot="1">
      <c r="A4" s="169"/>
      <c r="B4" s="160"/>
      <c r="C4" s="153"/>
      <c r="D4" s="15" t="s">
        <v>61</v>
      </c>
      <c r="E4" s="16" t="s">
        <v>53</v>
      </c>
      <c r="F4" s="16" t="s">
        <v>62</v>
      </c>
      <c r="G4" s="16" t="s">
        <v>63</v>
      </c>
      <c r="H4" s="16" t="s">
        <v>64</v>
      </c>
      <c r="I4" s="16" t="s">
        <v>65</v>
      </c>
      <c r="J4" s="44" t="s">
        <v>66</v>
      </c>
      <c r="K4" s="160"/>
      <c r="L4" s="153"/>
      <c r="M4" s="2"/>
    </row>
    <row r="5" spans="1:13" ht="23.25" customHeight="1">
      <c r="A5" s="17" t="s">
        <v>67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>
      <c r="A6" s="90" t="s">
        <v>68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>
      <c r="A7" s="13" t="s">
        <v>69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>
      <c r="A8" s="13" t="s">
        <v>70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>
      <c r="A9" s="13" t="s">
        <v>71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>
      <c r="A10" s="106" t="s">
        <v>72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>
      <c r="A11" s="45" t="s">
        <v>73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/>
    <row r="13" spans="1:13" ht="23.25" customHeight="1"/>
    <row r="14" spans="1:13" ht="23.25" customHeight="1"/>
    <row r="15" spans="1:13" ht="23.25" customHeight="1"/>
    <row r="16" spans="1:13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xSplit="1" ySplit="3" topLeftCell="B4" activePane="bottomRight" state="frozen"/>
      <selection pane="bottomRight" activeCell="C17" sqref="C17"/>
      <selection pane="bottomLeft" activeCell="A4" sqref="A4"/>
      <selection pane="topRight" activeCell="B1" sqref="B1"/>
    </sheetView>
  </sheetViews>
  <sheetFormatPr defaultColWidth="9.28515625" defaultRowHeight="14.45"/>
  <cols>
    <col min="1" max="1" width="41.28515625" style="29" customWidth="1"/>
    <col min="2" max="5" width="17.7109375" style="29" customWidth="1"/>
    <col min="6" max="6" width="14.28515625" style="29" customWidth="1"/>
    <col min="7" max="8" width="13" style="29" customWidth="1"/>
    <col min="9" max="16384" width="9.28515625" style="29"/>
  </cols>
  <sheetData>
    <row r="1" spans="1:8" ht="33.75" customHeight="1">
      <c r="A1" s="179" t="s">
        <v>74</v>
      </c>
      <c r="B1" s="179"/>
      <c r="C1" s="179"/>
      <c r="D1" s="179"/>
      <c r="E1" s="179"/>
      <c r="F1" s="179"/>
    </row>
    <row r="2" spans="1:8" customFormat="1" ht="33.75" customHeight="1">
      <c r="A2" s="181" t="s">
        <v>75</v>
      </c>
      <c r="B2" s="181"/>
      <c r="C2" s="181"/>
      <c r="D2" s="181"/>
      <c r="E2" s="181"/>
      <c r="F2" s="181"/>
    </row>
    <row r="3" spans="1:8" ht="58.9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>
      <c r="A8" s="180" t="s">
        <v>82</v>
      </c>
      <c r="B8" s="180"/>
      <c r="C8" s="180"/>
      <c r="D8" s="180"/>
      <c r="E8" s="180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>
      <c r="A9" s="180" t="s">
        <v>83</v>
      </c>
      <c r="B9" s="180"/>
      <c r="C9" s="180"/>
      <c r="D9" s="180"/>
      <c r="E9" s="180"/>
      <c r="F9" s="39">
        <f>IF(G8*F8=0,0,ROUND(G8/H8*F8,2))</f>
        <v>7760.45</v>
      </c>
    </row>
    <row r="10" spans="1:8" ht="20.25" customHeight="1">
      <c r="A10" s="180" t="s">
        <v>84</v>
      </c>
      <c r="B10" s="180"/>
      <c r="C10" s="180"/>
      <c r="D10" s="180"/>
      <c r="E10" s="180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bottomRight" activeCell="B4" sqref="B4"/>
      <selection pane="bottomLeft" activeCell="A4" sqref="A4"/>
      <selection pane="topRight" activeCell="B1" sqref="B1"/>
    </sheetView>
  </sheetViews>
  <sheetFormatPr defaultColWidth="9.28515625" defaultRowHeight="14.45"/>
  <cols>
    <col min="1" max="1" width="41.28515625" style="29" customWidth="1"/>
    <col min="2" max="5" width="17.7109375" style="29" customWidth="1"/>
    <col min="6" max="6" width="14.28515625" style="29" customWidth="1"/>
    <col min="7" max="8" width="15.28515625" style="29" customWidth="1"/>
    <col min="9" max="16384" width="9.28515625" style="29"/>
  </cols>
  <sheetData>
    <row r="1" spans="1:8" ht="33.75" customHeight="1">
      <c r="A1" s="179" t="s">
        <v>74</v>
      </c>
      <c r="B1" s="179"/>
      <c r="C1" s="179"/>
      <c r="D1" s="179"/>
      <c r="E1" s="179"/>
      <c r="F1" s="179"/>
    </row>
    <row r="2" spans="1:8" ht="33.75" customHeight="1">
      <c r="A2" s="181" t="s">
        <v>85</v>
      </c>
      <c r="B2" s="181"/>
      <c r="C2" s="181"/>
      <c r="D2" s="181"/>
      <c r="E2" s="181"/>
      <c r="F2" s="181"/>
    </row>
    <row r="3" spans="1:8" ht="58.9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>
      <c r="A10" s="180" t="s">
        <v>82</v>
      </c>
      <c r="B10" s="180"/>
      <c r="C10" s="180"/>
      <c r="D10" s="180"/>
      <c r="E10" s="180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>
      <c r="A11" s="180" t="s">
        <v>83</v>
      </c>
      <c r="B11" s="180"/>
      <c r="C11" s="180"/>
      <c r="D11" s="180"/>
      <c r="E11" s="180"/>
      <c r="F11" s="39">
        <f>IF(G10*F10=0,0,ROUND(G10/H10*F10,2))</f>
        <v>7895.03</v>
      </c>
    </row>
    <row r="12" spans="1:8" ht="20.25" customHeight="1">
      <c r="A12" s="180" t="s">
        <v>84</v>
      </c>
      <c r="B12" s="180"/>
      <c r="C12" s="180"/>
      <c r="D12" s="180"/>
      <c r="E12" s="180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28515625" defaultRowHeight="14.45"/>
  <cols>
    <col min="1" max="1" width="35.5703125" style="1" customWidth="1"/>
    <col min="2" max="5" width="15" style="1" customWidth="1"/>
    <col min="6" max="16384" width="9.28515625" style="1"/>
  </cols>
  <sheetData>
    <row r="1" spans="1:5" ht="42" customHeight="1">
      <c r="A1" s="182" t="s">
        <v>86</v>
      </c>
      <c r="B1" s="182"/>
      <c r="C1" s="182"/>
      <c r="D1" s="182"/>
      <c r="E1" s="182"/>
    </row>
    <row r="2" spans="1:5" ht="57.6">
      <c r="A2" s="50" t="s">
        <v>87</v>
      </c>
      <c r="B2" s="50" t="s">
        <v>88</v>
      </c>
      <c r="C2" s="50" t="s">
        <v>89</v>
      </c>
      <c r="D2" s="50" t="s">
        <v>90</v>
      </c>
      <c r="E2" s="50" t="s">
        <v>91</v>
      </c>
    </row>
    <row r="3" spans="1:5">
      <c r="A3" s="50"/>
      <c r="B3" s="50" t="s">
        <v>92</v>
      </c>
      <c r="C3" s="50" t="s">
        <v>93</v>
      </c>
      <c r="D3" s="50" t="s">
        <v>92</v>
      </c>
      <c r="E3" s="50" t="s">
        <v>92</v>
      </c>
    </row>
    <row r="4" spans="1:5">
      <c r="A4" s="47" t="s">
        <v>94</v>
      </c>
      <c r="B4" s="48">
        <v>40000</v>
      </c>
      <c r="C4" s="46" t="s">
        <v>95</v>
      </c>
      <c r="D4" s="3">
        <f>B4*$C$5</f>
        <v>37008</v>
      </c>
      <c r="E4" s="3">
        <f>B4-D4</f>
        <v>2992</v>
      </c>
    </row>
    <row r="5" spans="1:5">
      <c r="A5" s="47" t="s">
        <v>96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>
      <c r="A6" s="47" t="s">
        <v>97</v>
      </c>
      <c r="B6" s="48">
        <v>10000</v>
      </c>
      <c r="C6" s="46" t="s">
        <v>95</v>
      </c>
      <c r="D6" s="3">
        <f>B6*$C$5</f>
        <v>9252</v>
      </c>
      <c r="E6" s="3">
        <f>B6-D6</f>
        <v>748</v>
      </c>
    </row>
    <row r="7" spans="1:5">
      <c r="A7" s="51" t="s">
        <v>98</v>
      </c>
      <c r="B7" s="52">
        <f>SUM(B4:B6)</f>
        <v>1050000</v>
      </c>
      <c r="C7" s="50" t="s">
        <v>95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D11" sqref="D11"/>
    </sheetView>
  </sheetViews>
  <sheetFormatPr defaultColWidth="9.28515625" defaultRowHeight="28.9"/>
  <cols>
    <col min="1" max="3" width="20" style="5" customWidth="1"/>
    <col min="4" max="4" width="43.7109375" style="5" customWidth="1"/>
    <col min="5" max="5" width="9.28515625" style="123"/>
    <col min="6" max="16384" width="9.28515625" style="5"/>
  </cols>
  <sheetData>
    <row r="1" spans="1:5">
      <c r="A1" s="183" t="s">
        <v>99</v>
      </c>
      <c r="B1" s="183"/>
      <c r="C1" s="183"/>
      <c r="D1" s="183"/>
      <c r="E1" s="118"/>
    </row>
    <row r="2" spans="1:5" ht="86.45">
      <c r="A2" s="119" t="s">
        <v>100</v>
      </c>
      <c r="B2" s="119" t="s">
        <v>101</v>
      </c>
      <c r="C2" s="119" t="s">
        <v>102</v>
      </c>
      <c r="D2" s="119" t="s">
        <v>103</v>
      </c>
      <c r="E2" s="118" t="s">
        <v>104</v>
      </c>
    </row>
    <row r="3" spans="1:5" ht="14.45">
      <c r="A3" s="120">
        <v>1</v>
      </c>
      <c r="B3" s="120">
        <v>2</v>
      </c>
      <c r="C3" s="120" t="s">
        <v>105</v>
      </c>
      <c r="D3" s="120">
        <v>4</v>
      </c>
      <c r="E3" s="5"/>
    </row>
    <row r="4" spans="1:5" ht="36.6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8" spans="1:5">
      <c r="A8" s="28" t="s">
        <v>106</v>
      </c>
      <c r="B8" s="28" t="b">
        <f>B9&lt;B10</f>
        <v>1</v>
      </c>
      <c r="C8" s="28" t="b">
        <f>C9&gt;C10</f>
        <v>1</v>
      </c>
    </row>
    <row r="9" spans="1:5">
      <c r="A9" s="5" t="s">
        <v>107</v>
      </c>
      <c r="B9" s="34">
        <f>B4</f>
        <v>971457.59000000008</v>
      </c>
      <c r="C9" s="34">
        <f>C4</f>
        <v>78542.409999999989</v>
      </c>
    </row>
    <row r="10" spans="1:5">
      <c r="A10" s="5" t="s">
        <v>108</v>
      </c>
      <c r="B10" s="34">
        <f>'Projekta finansēšanas plāns'!I8+'Projekta finansēšanas plāns'!I11</f>
        <v>987000</v>
      </c>
      <c r="C10" s="34">
        <f>'Projekta finansēšanas plāns'!I9+'Projekta finansēšanas plāns'!I12</f>
        <v>62999.999999999993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tabSelected="1" view="pageBreakPreview" zoomScaleNormal="100" zoomScaleSheetLayoutView="100" workbookViewId="0">
      <pane xSplit="1" ySplit="4" topLeftCell="B5" activePane="bottomRight" state="frozen"/>
      <selection pane="bottomRight" activeCell="K8" sqref="K8"/>
      <selection pane="bottomLeft" activeCell="A5" sqref="A5"/>
      <selection pane="topRight" activeCell="B1" sqref="B1"/>
    </sheetView>
  </sheetViews>
  <sheetFormatPr defaultColWidth="9.28515625" defaultRowHeight="13.9"/>
  <cols>
    <col min="1" max="1" width="34.7109375" style="126" customWidth="1"/>
    <col min="2" max="8" width="13.7109375" style="126" customWidth="1"/>
    <col min="9" max="9" width="17.28515625" style="126" customWidth="1"/>
    <col min="10" max="10" width="16.7109375" style="126" customWidth="1"/>
    <col min="11" max="11" width="9.28515625" style="126"/>
    <col min="12" max="12" width="17.7109375" style="126" customWidth="1"/>
    <col min="13" max="16384" width="9.28515625" style="126"/>
  </cols>
  <sheetData>
    <row r="1" spans="1:14" ht="18">
      <c r="A1" s="184" t="s">
        <v>109</v>
      </c>
      <c r="B1" s="185"/>
      <c r="C1" s="185"/>
      <c r="D1" s="185"/>
      <c r="E1" s="185"/>
      <c r="F1" s="185"/>
      <c r="G1" s="185"/>
      <c r="H1" s="185"/>
      <c r="I1" s="185"/>
      <c r="J1" s="186"/>
      <c r="K1" s="125"/>
    </row>
    <row r="2" spans="1:14" ht="18">
      <c r="A2" s="127"/>
      <c r="B2" s="128"/>
      <c r="C2" s="128"/>
      <c r="D2" s="128"/>
      <c r="E2" s="128"/>
      <c r="F2" s="128"/>
      <c r="G2" s="128"/>
      <c r="H2" s="128"/>
      <c r="I2" s="129"/>
      <c r="J2" s="129"/>
    </row>
    <row r="3" spans="1:14" s="132" customFormat="1" ht="27.6">
      <c r="A3" s="187" t="s">
        <v>110</v>
      </c>
      <c r="B3" s="130" t="s">
        <v>111</v>
      </c>
      <c r="C3" s="130" t="s">
        <v>112</v>
      </c>
      <c r="D3" s="130" t="s">
        <v>113</v>
      </c>
      <c r="E3" s="130" t="s">
        <v>114</v>
      </c>
      <c r="F3" s="130" t="s">
        <v>115</v>
      </c>
      <c r="G3" s="130" t="s">
        <v>116</v>
      </c>
      <c r="H3" s="130" t="s">
        <v>117</v>
      </c>
      <c r="I3" s="189" t="s">
        <v>118</v>
      </c>
      <c r="J3" s="189" t="s">
        <v>119</v>
      </c>
      <c r="K3" s="131" t="s">
        <v>17</v>
      </c>
      <c r="L3" s="190"/>
    </row>
    <row r="4" spans="1:14" s="132" customFormat="1" ht="46.9">
      <c r="A4" s="188"/>
      <c r="B4" s="133" t="s">
        <v>120</v>
      </c>
      <c r="C4" s="133" t="s">
        <v>120</v>
      </c>
      <c r="D4" s="133" t="s">
        <v>120</v>
      </c>
      <c r="E4" s="133" t="s">
        <v>120</v>
      </c>
      <c r="F4" s="133" t="s">
        <v>120</v>
      </c>
      <c r="G4" s="133" t="s">
        <v>120</v>
      </c>
      <c r="H4" s="133" t="s">
        <v>120</v>
      </c>
      <c r="I4" s="133" t="s">
        <v>120</v>
      </c>
      <c r="J4" s="133" t="s">
        <v>121</v>
      </c>
      <c r="K4" s="131" t="s">
        <v>17</v>
      </c>
      <c r="L4" s="191"/>
    </row>
    <row r="5" spans="1:14" ht="46.9">
      <c r="A5" s="134" t="s">
        <v>122</v>
      </c>
      <c r="B5" s="135">
        <f t="shared" ref="B5:H7" si="0">$L5*B$16*$L$16</f>
        <v>0</v>
      </c>
      <c r="C5" s="135">
        <f t="shared" si="0"/>
        <v>133875</v>
      </c>
      <c r="D5" s="135">
        <f t="shared" si="0"/>
        <v>312375</v>
      </c>
      <c r="E5" s="135">
        <f t="shared" si="0"/>
        <v>312375</v>
      </c>
      <c r="F5" s="135">
        <f t="shared" si="0"/>
        <v>133875</v>
      </c>
      <c r="G5" s="135">
        <f t="shared" si="0"/>
        <v>0</v>
      </c>
      <c r="H5" s="135">
        <f t="shared" si="0"/>
        <v>0</v>
      </c>
      <c r="I5" s="136">
        <f t="shared" ref="I5:I13" si="1">SUM(B5:H5)</f>
        <v>892500</v>
      </c>
      <c r="J5" s="137">
        <f>IF($I$10&gt;0,I5/$I$10,0)</f>
        <v>0.85</v>
      </c>
      <c r="K5" s="131" t="s">
        <v>17</v>
      </c>
      <c r="L5" s="138">
        <v>0.85</v>
      </c>
    </row>
    <row r="6" spans="1:14" ht="31.15">
      <c r="A6" s="134" t="s">
        <v>123</v>
      </c>
      <c r="B6" s="135">
        <f t="shared" si="0"/>
        <v>0</v>
      </c>
      <c r="C6" s="135">
        <f t="shared" si="0"/>
        <v>14175</v>
      </c>
      <c r="D6" s="135">
        <f t="shared" si="0"/>
        <v>33075</v>
      </c>
      <c r="E6" s="135">
        <f t="shared" si="0"/>
        <v>33075</v>
      </c>
      <c r="F6" s="135">
        <f t="shared" si="0"/>
        <v>14175</v>
      </c>
      <c r="G6" s="135">
        <f t="shared" si="0"/>
        <v>0</v>
      </c>
      <c r="H6" s="135">
        <f t="shared" si="0"/>
        <v>0</v>
      </c>
      <c r="I6" s="136">
        <f t="shared" si="1"/>
        <v>94500</v>
      </c>
      <c r="J6" s="137">
        <f t="shared" ref="J6:J14" si="2">IF($I$10&gt;0,I6/$I$10,0)</f>
        <v>0.09</v>
      </c>
      <c r="K6" s="131" t="s">
        <v>17</v>
      </c>
      <c r="L6" s="138">
        <v>0.09</v>
      </c>
    </row>
    <row r="7" spans="1:14" ht="31.15">
      <c r="A7" s="134" t="s">
        <v>124</v>
      </c>
      <c r="B7" s="135">
        <f t="shared" si="0"/>
        <v>0</v>
      </c>
      <c r="C7" s="135">
        <f t="shared" si="0"/>
        <v>0</v>
      </c>
      <c r="D7" s="135">
        <f t="shared" si="0"/>
        <v>0</v>
      </c>
      <c r="E7" s="135">
        <f t="shared" si="0"/>
        <v>0</v>
      </c>
      <c r="F7" s="135">
        <f t="shared" si="0"/>
        <v>0</v>
      </c>
      <c r="G7" s="135">
        <f t="shared" si="0"/>
        <v>0</v>
      </c>
      <c r="H7" s="135">
        <f t="shared" si="0"/>
        <v>0</v>
      </c>
      <c r="I7" s="136">
        <f t="shared" si="1"/>
        <v>0</v>
      </c>
      <c r="J7" s="137">
        <f t="shared" si="2"/>
        <v>0</v>
      </c>
      <c r="K7" s="131" t="s">
        <v>17</v>
      </c>
      <c r="L7" s="138">
        <v>0</v>
      </c>
    </row>
    <row r="8" spans="1:14" ht="31.15">
      <c r="A8" s="139" t="s">
        <v>125</v>
      </c>
      <c r="B8" s="140">
        <f>SUM(B5:B7)</f>
        <v>0</v>
      </c>
      <c r="C8" s="140">
        <f t="shared" ref="C8:H8" si="3">SUM(C5:C7)</f>
        <v>148050</v>
      </c>
      <c r="D8" s="140">
        <f t="shared" si="3"/>
        <v>345450</v>
      </c>
      <c r="E8" s="140">
        <f t="shared" si="3"/>
        <v>345450</v>
      </c>
      <c r="F8" s="140">
        <f t="shared" si="3"/>
        <v>148050</v>
      </c>
      <c r="G8" s="140">
        <f t="shared" si="3"/>
        <v>0</v>
      </c>
      <c r="H8" s="140">
        <f t="shared" si="3"/>
        <v>0</v>
      </c>
      <c r="I8" s="140">
        <f t="shared" si="1"/>
        <v>987000</v>
      </c>
      <c r="J8" s="141">
        <f t="shared" si="2"/>
        <v>0.94</v>
      </c>
      <c r="K8" s="131" t="s">
        <v>17</v>
      </c>
      <c r="L8" s="138">
        <f>SUM(L5:L7)</f>
        <v>0.94</v>
      </c>
    </row>
    <row r="9" spans="1:14" ht="31.15">
      <c r="A9" s="142" t="s">
        <v>126</v>
      </c>
      <c r="B9" s="135">
        <f t="shared" ref="B9:H9" si="4">$L9*B$16*$L$16</f>
        <v>0</v>
      </c>
      <c r="C9" s="135">
        <f t="shared" si="4"/>
        <v>9450</v>
      </c>
      <c r="D9" s="135">
        <f t="shared" si="4"/>
        <v>22049.999999999996</v>
      </c>
      <c r="E9" s="135">
        <f t="shared" si="4"/>
        <v>22049.999999999996</v>
      </c>
      <c r="F9" s="135">
        <f t="shared" si="4"/>
        <v>9450</v>
      </c>
      <c r="G9" s="135">
        <f t="shared" si="4"/>
        <v>0</v>
      </c>
      <c r="H9" s="135">
        <f t="shared" si="4"/>
        <v>0</v>
      </c>
      <c r="I9" s="136">
        <f t="shared" si="1"/>
        <v>62999.999999999993</v>
      </c>
      <c r="J9" s="137">
        <f t="shared" si="2"/>
        <v>5.9999999999999991E-2</v>
      </c>
      <c r="K9" s="131" t="s">
        <v>17</v>
      </c>
      <c r="L9" s="138">
        <v>0.06</v>
      </c>
    </row>
    <row r="10" spans="1:14" ht="27.6">
      <c r="A10" s="143" t="s">
        <v>127</v>
      </c>
      <c r="B10" s="144">
        <f>SUM(B8:B9)</f>
        <v>0</v>
      </c>
      <c r="C10" s="144">
        <f t="shared" ref="C10:H10" si="5">SUM(C8:C9)</f>
        <v>157500</v>
      </c>
      <c r="D10" s="144">
        <f t="shared" si="5"/>
        <v>367500</v>
      </c>
      <c r="E10" s="144">
        <f t="shared" si="5"/>
        <v>367500</v>
      </c>
      <c r="F10" s="144">
        <f t="shared" si="5"/>
        <v>157500</v>
      </c>
      <c r="G10" s="144">
        <f t="shared" si="5"/>
        <v>0</v>
      </c>
      <c r="H10" s="144">
        <f t="shared" si="5"/>
        <v>0</v>
      </c>
      <c r="I10" s="144">
        <f t="shared" si="1"/>
        <v>1050000</v>
      </c>
      <c r="J10" s="145">
        <f t="shared" si="2"/>
        <v>1</v>
      </c>
      <c r="K10" s="131" t="s">
        <v>17</v>
      </c>
      <c r="L10" s="138">
        <f>L8+L9</f>
        <v>1</v>
      </c>
    </row>
    <row r="11" spans="1:14" ht="31.15">
      <c r="A11" s="142" t="s">
        <v>128</v>
      </c>
      <c r="B11" s="135">
        <f t="shared" ref="B11:H12" si="6">$L11*B$16*$L$16</f>
        <v>0</v>
      </c>
      <c r="C11" s="135">
        <f t="shared" si="6"/>
        <v>0</v>
      </c>
      <c r="D11" s="135">
        <f t="shared" si="6"/>
        <v>0</v>
      </c>
      <c r="E11" s="135">
        <f t="shared" si="6"/>
        <v>0</v>
      </c>
      <c r="F11" s="135">
        <f t="shared" si="6"/>
        <v>0</v>
      </c>
      <c r="G11" s="135">
        <f t="shared" si="6"/>
        <v>0</v>
      </c>
      <c r="H11" s="135">
        <f t="shared" si="6"/>
        <v>0</v>
      </c>
      <c r="I11" s="136">
        <f t="shared" si="1"/>
        <v>0</v>
      </c>
      <c r="J11" s="137">
        <f t="shared" si="2"/>
        <v>0</v>
      </c>
      <c r="K11" s="131" t="s">
        <v>17</v>
      </c>
      <c r="L11" s="138">
        <v>0</v>
      </c>
    </row>
    <row r="12" spans="1:14" ht="31.15">
      <c r="A12" s="142" t="s">
        <v>129</v>
      </c>
      <c r="B12" s="135">
        <f t="shared" si="6"/>
        <v>0</v>
      </c>
      <c r="C12" s="135">
        <f t="shared" si="6"/>
        <v>0</v>
      </c>
      <c r="D12" s="135">
        <f t="shared" si="6"/>
        <v>0</v>
      </c>
      <c r="E12" s="135">
        <f t="shared" si="6"/>
        <v>0</v>
      </c>
      <c r="F12" s="135">
        <f t="shared" si="6"/>
        <v>0</v>
      </c>
      <c r="G12" s="135">
        <f t="shared" si="6"/>
        <v>0</v>
      </c>
      <c r="H12" s="135">
        <f t="shared" si="6"/>
        <v>0</v>
      </c>
      <c r="I12" s="136">
        <f t="shared" si="1"/>
        <v>0</v>
      </c>
      <c r="J12" s="137">
        <f t="shared" si="2"/>
        <v>0</v>
      </c>
      <c r="K12" s="131" t="s">
        <v>17</v>
      </c>
      <c r="L12" s="138">
        <v>0</v>
      </c>
    </row>
    <row r="13" spans="1:14" ht="27.6">
      <c r="A13" s="143" t="s">
        <v>130</v>
      </c>
      <c r="B13" s="144">
        <f>SUM(B11:B12)</f>
        <v>0</v>
      </c>
      <c r="C13" s="144">
        <f t="shared" ref="C13:H13" si="7">SUM(C11:C12)</f>
        <v>0</v>
      </c>
      <c r="D13" s="144">
        <f t="shared" si="7"/>
        <v>0</v>
      </c>
      <c r="E13" s="144">
        <f t="shared" si="7"/>
        <v>0</v>
      </c>
      <c r="F13" s="144">
        <f t="shared" si="7"/>
        <v>0</v>
      </c>
      <c r="G13" s="144">
        <f t="shared" si="7"/>
        <v>0</v>
      </c>
      <c r="H13" s="144">
        <f t="shared" si="7"/>
        <v>0</v>
      </c>
      <c r="I13" s="144">
        <f t="shared" si="1"/>
        <v>0</v>
      </c>
      <c r="J13" s="146">
        <f t="shared" si="2"/>
        <v>0</v>
      </c>
      <c r="K13" s="131" t="s">
        <v>17</v>
      </c>
      <c r="L13" s="138">
        <f>SUM(L11:L12)</f>
        <v>0</v>
      </c>
    </row>
    <row r="14" spans="1:14" ht="27.6">
      <c r="A14" s="147" t="s">
        <v>88</v>
      </c>
      <c r="B14" s="148">
        <f>B10+B13</f>
        <v>0</v>
      </c>
      <c r="C14" s="148">
        <f t="shared" ref="C14:H14" si="8">C10+C13</f>
        <v>157500</v>
      </c>
      <c r="D14" s="148">
        <f t="shared" si="8"/>
        <v>367500</v>
      </c>
      <c r="E14" s="148">
        <f t="shared" si="8"/>
        <v>367500</v>
      </c>
      <c r="F14" s="148">
        <f t="shared" si="8"/>
        <v>157500</v>
      </c>
      <c r="G14" s="148">
        <f t="shared" si="8"/>
        <v>0</v>
      </c>
      <c r="H14" s="148">
        <f t="shared" si="8"/>
        <v>0</v>
      </c>
      <c r="I14" s="148">
        <f>SUM(B14:H14)</f>
        <v>1050000</v>
      </c>
      <c r="J14" s="149">
        <f t="shared" si="2"/>
        <v>1</v>
      </c>
      <c r="K14" s="131" t="s">
        <v>17</v>
      </c>
      <c r="L14" s="138">
        <f>L10+L13</f>
        <v>1</v>
      </c>
    </row>
    <row r="15" spans="1:14" ht="27.6">
      <c r="K15" s="131" t="s">
        <v>17</v>
      </c>
    </row>
    <row r="16" spans="1:14" ht="27.6">
      <c r="A16" s="150" t="s">
        <v>131</v>
      </c>
      <c r="B16" s="138"/>
      <c r="C16" s="138">
        <v>0.15</v>
      </c>
      <c r="D16" s="138">
        <v>0.35</v>
      </c>
      <c r="E16" s="138">
        <v>0.35</v>
      </c>
      <c r="F16" s="138">
        <v>0.15</v>
      </c>
      <c r="G16" s="138"/>
      <c r="H16" s="138"/>
      <c r="I16" s="138">
        <f>SUM(B16:H16)</f>
        <v>1</v>
      </c>
      <c r="J16" s="192" t="s">
        <v>132</v>
      </c>
      <c r="K16" s="193"/>
      <c r="L16" s="151">
        <f>'Līguma pielikums'!A4</f>
        <v>1050000</v>
      </c>
      <c r="M16" s="125" t="s">
        <v>17</v>
      </c>
      <c r="N16" s="125"/>
    </row>
    <row r="17" spans="11:11" ht="27.6">
      <c r="K17" s="131" t="s">
        <v>17</v>
      </c>
    </row>
  </sheetData>
  <mergeCells count="5">
    <mergeCell ref="A1:J1"/>
    <mergeCell ref="A3:A4"/>
    <mergeCell ref="I3:J3"/>
    <mergeCell ref="L3:L4"/>
    <mergeCell ref="J16:K16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28515625" customWidth="1"/>
    <col min="2" max="4" width="14.28515625" customWidth="1"/>
    <col min="6" max="6" width="11.42578125" bestFit="1" customWidth="1"/>
  </cols>
  <sheetData>
    <row r="1" spans="1:6" s="1" customFormat="1" ht="41.25" customHeight="1">
      <c r="A1" s="24"/>
      <c r="B1" s="24" t="s">
        <v>133</v>
      </c>
      <c r="C1" s="24" t="s">
        <v>134</v>
      </c>
      <c r="D1" s="24" t="s">
        <v>135</v>
      </c>
    </row>
    <row r="2" spans="1:6" s="5" customFormat="1" ht="24" customHeight="1">
      <c r="A2" s="25" t="s">
        <v>136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>
      <c r="A3" s="25" t="s">
        <v>137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>
      <c r="A4" s="26" t="s">
        <v>138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3" ma:contentTypeDescription="Izveidot jaunu dokumentu." ma:contentTypeScope="" ma:versionID="189dff4822b3e22a52f20f02451db0e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1182421275b3457d11c4cea4aa976b41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28C861AF-2559-4A82-9A14-1B6A54D32D0A}"/>
</file>

<file path=customXml/itemProps2.xml><?xml version="1.0" encoding="utf-8"?>
<ds:datastoreItem xmlns:ds="http://schemas.openxmlformats.org/officeDocument/2006/customXml" ds:itemID="{EA18E57A-44C8-4C78-AA8B-815487E1AD50}"/>
</file>

<file path=customXml/itemProps3.xml><?xml version="1.0" encoding="utf-8"?>
<ds:datastoreItem xmlns:ds="http://schemas.openxmlformats.org/officeDocument/2006/customXml" ds:itemID="{A894753D-225F-4E76-BF60-2EC32CF02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Elvīra Prokofjeva</cp:lastModifiedBy>
  <cp:revision/>
  <dcterms:created xsi:type="dcterms:W3CDTF">2012-10-25T11:13:17Z</dcterms:created>
  <dcterms:modified xsi:type="dcterms:W3CDTF">2023-09-22T10:38:27Z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